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693" firstSheet="6" activeTab="7"/>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'财政拨款基本支出决算表(公开06表)'!$A$1:$E$48</definedName>
    <definedName name="_xlnm.Print_Area" localSheetId="3">'财政拨款收入支出决算总表(公开04表)'!$A$1:$F$35</definedName>
    <definedName name="_xlnm.Print_Area" localSheetId="4">'财政拨款支出决算表（公开05表）'!$C$1:$G$27</definedName>
    <definedName name="_xlnm.Print_Area" localSheetId="10">'机关运行经费支出决算表(公开11表)'!$A$1:$C$30</definedName>
    <definedName name="_xlnm.Print_Area" localSheetId="1">'收入决算表(公开02表)'!$C$1:$K$13</definedName>
    <definedName name="_xlnm.Print_Area" localSheetId="0">'收入支出决算总表(公开01表)'!$A$1:$F$34</definedName>
    <definedName name="_xlnm.Print_Area" localSheetId="8">'一般公共预算财政拨款“三公”经费支出决算表（公开09表）'!$A$1:$H$16</definedName>
    <definedName name="_xlnm.Print_Area" localSheetId="7">'一般公共预算财政拨款基本支出决算表(公开08表)'!$A$1:$E$48</definedName>
    <definedName name="_xlnm.Print_Area" localSheetId="6">'一般公共预算财政拨款支出决算表（公开07表）'!$C$1:$G$27</definedName>
    <definedName name="_xlnm.Print_Area" localSheetId="11">'政府采购决算表（公开12表）'!$A$1:$D$10</definedName>
    <definedName name="_xlnm.Print_Area" localSheetId="9">'政府性基金预算财政拨款收入支出决算表（公开10表）'!$A$1:$G$14</definedName>
    <definedName name="_xlnm.Print_Area" localSheetId="2">'支出决算表(公开03表)'!$C$1:$J$13</definedName>
  </definedNames>
  <calcPr fullCalcOnLoad="1"/>
</workbook>
</file>

<file path=xl/sharedStrings.xml><?xml version="1.0" encoding="utf-8"?>
<sst xmlns="http://schemas.openxmlformats.org/spreadsheetml/2006/main" count="726" uniqueCount="262">
  <si>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</si>
  <si>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</si>
  <si>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</si>
  <si>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</si>
  <si>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</si>
  <si>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</si>
  <si>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</si>
  <si>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</si>
  <si>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</si>
  <si>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</si>
  <si>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</si>
  <si>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</si>
  <si>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</si>
  <si>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</si>
  <si>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</si>
  <si>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</si>
  <si>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</si>
  <si>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</si>
  <si>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</si>
  <si>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</si>
  <si>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</si>
  <si>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</si>
  <si>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</si>
  <si>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</si>
  <si>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</si>
  <si>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</si>
  <si>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</si>
  <si>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</si>
  <si>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</si>
  <si>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</si>
  <si>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</si>
  <si>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</si>
  <si>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</si>
  <si>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</si>
  <si>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</si>
  <si>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</si>
  <si>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</si>
  <si>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</si>
  <si>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</si>
  <si>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</si>
  <si>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</si>
  <si>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</si>
  <si>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</si>
  <si>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</si>
  <si>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</si>
  <si>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</si>
  <si>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</si>
  <si>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</si>
  <si>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</si>
  <si>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</si>
  <si>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</si>
  <si>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</si>
  <si>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</si>
  <si>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</si>
  <si>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</si>
  <si>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</si>
  <si>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</si>
  <si>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</si>
  <si>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</si>
  <si>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</si>
  <si>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</si>
  <si>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</si>
  <si>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</si>
  <si>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</si>
  <si>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</si>
  <si>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</si>
  <si>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</si>
  <si>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</si>
  <si>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</si>
  <si>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</si>
  <si>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</si>
  <si>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</si>
  <si>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</si>
  <si>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</si>
  <si>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</si>
  <si>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</si>
  <si>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</si>
  <si>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</si>
  <si>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</si>
  <si>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</si>
  <si>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</si>
  <si>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 xml:space="preserve">基本支出  </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</si>
  <si>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</si>
  <si>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</si>
  <si>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</si>
  <si>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</si>
  <si>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</si>
  <si>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</si>
  <si>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</si>
  <si>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</si>
  <si>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</si>
  <si>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</si>
  <si>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</si>
  <si>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</si>
  <si>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</si>
  <si>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</si>
  <si>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</si>
  <si>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</si>
  <si>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</si>
  <si>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</si>
  <si>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</si>
  <si>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</si>
  <si>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</si>
  <si>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</si>
  <si>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</si>
  <si>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</si>
  <si>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</si>
  <si>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</si>
  <si>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</si>
  <si>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</si>
  <si>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</si>
  <si>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</si>
  <si>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</si>
  <si>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</si>
  <si>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</si>
  <si>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</si>
  <si>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</si>
  <si>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</si>
  <si>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</si>
  <si>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</si>
  <si>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</si>
  <si>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</si>
  <si>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公开10表</t>
  </si>
  <si>
    <t>公开07表</t>
  </si>
  <si>
    <t>注：“三公”经费、会议费、培训费详细支出情况见支出情况说明。</t>
  </si>
  <si>
    <t>公开09表</t>
  </si>
  <si>
    <t>日常公用经费</t>
  </si>
  <si>
    <t>机关运行经费支出决算</t>
  </si>
  <si>
    <t>科目编码</t>
  </si>
  <si>
    <t>采购品目大类</t>
  </si>
  <si>
    <t>单位：万元</t>
  </si>
  <si>
    <t>公开11表</t>
  </si>
  <si>
    <t>注：“机关运行经费”指行政单位和参照公务员法管理的事业单位使用一般公共预算财政拨款安排的基本支出中的“商品和服务支出”。</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</si>
  <si>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</si>
  <si>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</si>
  <si>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</si>
  <si>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</si>
  <si>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</si>
  <si>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</si>
  <si>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</si>
  <si>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</si>
  <si>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</si>
  <si>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</si>
  <si>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</si>
  <si>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注：本表反映部门本年度按功能分类财政拨款实际支出情况。财政拨款指一般公共预算财政拨款和政府性基金预算财政拨款。</t>
  </si>
  <si>
    <t>注：本表反映部门本年度按经济分类财政拨款基本支出明细情况。财政拨款指一般公共预算财政拨款和政府性基金预算财政拨款。</t>
  </si>
  <si>
    <t>本年收入</t>
  </si>
  <si>
    <t>本年支出</t>
  </si>
  <si>
    <t>年末结转和结余</t>
  </si>
  <si>
    <t>年初结转和结余</t>
  </si>
  <si>
    <t>注：本表反映部门本年度按功能分类政府性基金预算财政拨款收支及结转和结余情况。</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</si>
  <si>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</si>
  <si>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</si>
  <si>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</si>
  <si>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</si>
  <si>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</si>
  <si>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</si>
  <si>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</si>
  <si>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</si>
  <si>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</si>
  <si>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附件3-2：</t>
  </si>
  <si>
    <t>2015年度无锡市档案局部门收入支出决算总表</t>
  </si>
  <si>
    <t>2015年度无锡市档案局部门收入决算表</t>
  </si>
  <si>
    <t>2015年度无锡市档案局部门支出决算表</t>
  </si>
  <si>
    <t>2015年度无锡市档案局部门财政拨款收入支出决算总表</t>
  </si>
  <si>
    <t>2015年度无锡市档案局部门财政拨款支出决算表</t>
  </si>
  <si>
    <t>2015年度无锡市档案局部门财政拨款基本支出决算表</t>
  </si>
  <si>
    <t>2015年度无锡市档案局部门一般公共预算财政拨款支出决算表</t>
  </si>
  <si>
    <t>2015年度无锡市档案局部门一般公共预算财政拨款基本支出决算表</t>
  </si>
  <si>
    <t>2015年度无锡市档案局部门一般公共预算财政拨款“三公”经费、会议费、培训费支出决算表</t>
  </si>
  <si>
    <t>2015年度无锡市档案局部门政府性基金预算财政拨款收入支出决算表</t>
  </si>
  <si>
    <t>2015年度无锡市档案局部门机关运行经费支出决算表</t>
  </si>
  <si>
    <t>2015年度无锡市档案局部门政府采购支出决算表</t>
  </si>
  <si>
    <t>201</t>
  </si>
  <si>
    <t>一般公共服务支出</t>
  </si>
  <si>
    <t>20126</t>
  </si>
  <si>
    <t>档案事务</t>
  </si>
  <si>
    <t>2012601</t>
  </si>
  <si>
    <t xml:space="preserve">  行政运行</t>
  </si>
  <si>
    <t>2012602</t>
  </si>
  <si>
    <t xml:space="preserve">  一般行政管理事务</t>
  </si>
  <si>
    <t>2012604</t>
  </si>
  <si>
    <t xml:space="preserve">  档案馆</t>
  </si>
  <si>
    <t>207</t>
  </si>
  <si>
    <t>文化体育与传媒支出</t>
  </si>
  <si>
    <t>20701</t>
  </si>
  <si>
    <t>文化</t>
  </si>
  <si>
    <t>2070105</t>
  </si>
  <si>
    <t xml:space="preserve">  文化展示及纪念机构</t>
  </si>
  <si>
    <t>210</t>
  </si>
  <si>
    <t>医疗卫生与计划生育支出</t>
  </si>
  <si>
    <t>21005</t>
  </si>
  <si>
    <t>医疗保障</t>
  </si>
  <si>
    <t>2100501</t>
  </si>
  <si>
    <t xml:space="preserve">  行政单位医疗</t>
  </si>
  <si>
    <t>211</t>
  </si>
  <si>
    <t>节能环保支出</t>
  </si>
  <si>
    <t>21112</t>
  </si>
  <si>
    <t>可再生能源</t>
  </si>
  <si>
    <t>2111201</t>
  </si>
  <si>
    <t xml:space="preserve">  可再生能源</t>
  </si>
  <si>
    <t>221</t>
  </si>
  <si>
    <t>住房保障支出</t>
  </si>
  <si>
    <t>22102</t>
  </si>
  <si>
    <t>住房改革支出</t>
  </si>
  <si>
    <t>2210201</t>
  </si>
  <si>
    <t xml:space="preserve">  住房公积金</t>
  </si>
  <si>
    <t>2210202</t>
  </si>
  <si>
    <t xml:space="preserve">  提租补贴</t>
  </si>
  <si>
    <t>2210203</t>
  </si>
  <si>
    <t xml:space="preserve">  购房补贴</t>
  </si>
  <si>
    <t xml:space="preserve"> </t>
  </si>
  <si>
    <t>30212</t>
  </si>
  <si>
    <t>因公出国（境）费用</t>
  </si>
  <si>
    <t>30217</t>
  </si>
  <si>
    <t>公务接待费</t>
  </si>
  <si>
    <t>30228</t>
  </si>
  <si>
    <t>工会经费</t>
  </si>
  <si>
    <t>30229</t>
  </si>
  <si>
    <t>福利费</t>
  </si>
  <si>
    <t>30239</t>
  </si>
  <si>
    <t>其他交通费用</t>
  </si>
  <si>
    <t>3030201</t>
  </si>
  <si>
    <t>退休金</t>
  </si>
  <si>
    <t>30311</t>
  </si>
  <si>
    <t>住房公积金</t>
  </si>
  <si>
    <t>30312</t>
  </si>
  <si>
    <t>提租补贴</t>
  </si>
  <si>
    <t>31003</t>
  </si>
  <si>
    <t>专用设备购置</t>
  </si>
  <si>
    <t>31007</t>
  </si>
  <si>
    <t>信息网络及软件购置更新</t>
  </si>
  <si>
    <t>31099</t>
  </si>
  <si>
    <t>其他资本性支出</t>
  </si>
  <si>
    <t>工资福利支出</t>
  </si>
  <si>
    <t xml:space="preserve">  基本工资</t>
  </si>
  <si>
    <t xml:space="preserve"> 津贴补贴</t>
  </si>
  <si>
    <t>奖金</t>
  </si>
  <si>
    <t>社会保障费</t>
  </si>
  <si>
    <t>伙食费</t>
  </si>
  <si>
    <t>其他工资福利支出</t>
  </si>
  <si>
    <t>商品和服务支出</t>
  </si>
  <si>
    <t xml:space="preserve">  办公费</t>
  </si>
  <si>
    <t>印刷费</t>
  </si>
  <si>
    <t>手续费</t>
  </si>
  <si>
    <t>水费</t>
  </si>
  <si>
    <t>电费</t>
  </si>
  <si>
    <t>邮电费</t>
  </si>
  <si>
    <t>物业管理费</t>
  </si>
  <si>
    <t>差旅费</t>
  </si>
  <si>
    <t>维修（护）费</t>
  </si>
  <si>
    <t>培训费</t>
  </si>
  <si>
    <t>专用材料费</t>
  </si>
  <si>
    <t>劳务费</t>
  </si>
  <si>
    <t>公务用车运行维护费</t>
  </si>
  <si>
    <t>其他商品服务支出</t>
  </si>
  <si>
    <t>对个人和家庭的补助</t>
  </si>
  <si>
    <t>购房补贴</t>
  </si>
  <si>
    <t>其他资本性支出</t>
  </si>
  <si>
    <t>房屋建筑物购置</t>
  </si>
  <si>
    <t>办公设备购置</t>
  </si>
  <si>
    <t>财决04表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</si>
</sst>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 numFmtId="182" formatCode="#,##0.000"/>
    <numFmt numFmtId="183" formatCode="0.00000_ "/>
    <numFmt numFmtId="184" formatCode="0.0000_ "/>
    <numFmt numFmtId="185" formatCode="0.000_ "/>
    <numFmt numFmtId="186" formatCode="#,##0.00_ ;\-#,##0.00"/>
    <numFmt numFmtId="187" formatCode="#,##0.000_ "/>
    <numFmt numFmtId="188" formatCode="0.000_);[Red]\(0.000\)"/>
  </numFmts>
  <fonts count="31">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0"/>
    </font>
    <font>
      <sz val="18"/>
      <name val="方正小标宋_GBK"/>
      <family val="0"/>
    </font>
    <font>
      <b/>
      <sz val="11"/>
      <name val="宋体"/>
      <family val="0"/>
    </font>
    <font>
      <sz val="11"/>
      <color indexed="12"/>
      <name val="宋体"/>
      <family val="0"/>
    </font>
    <font>
      <sz val="12"/>
      <color indexed="12"/>
      <name val="宋体"/>
      <family val="0"/>
    </font>
    <font>
      <b/>
      <sz val="12"/>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14" borderId="5" applyNumberFormat="0" applyAlignment="0" applyProtection="0"/>
    <xf numFmtId="0" fontId="16" fillId="2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6"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4" borderId="0" applyNumberFormat="0" applyBorder="0" applyAlignment="0" applyProtection="0"/>
    <xf numFmtId="0" fontId="20" fillId="15" borderId="0" applyNumberFormat="0" applyBorder="0" applyAlignment="0" applyProtection="0"/>
    <xf numFmtId="0" fontId="21" fillId="14" borderId="8" applyNumberFormat="0" applyAlignment="0" applyProtection="0"/>
    <xf numFmtId="0" fontId="22" fillId="7" borderId="5" applyNumberFormat="0" applyAlignment="0" applyProtection="0"/>
    <xf numFmtId="0" fontId="23" fillId="0" borderId="0">
      <alignment/>
      <protection/>
    </xf>
    <xf numFmtId="0" fontId="2" fillId="9" borderId="9" applyNumberFormat="0" applyFont="0" applyAlignment="0" applyProtection="0"/>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cellStyleXfs>
  <cellXfs count="112">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3" fillId="0" borderId="10" xfId="0" applyFont="1" applyFill="1" applyBorder="1" applyAlignment="1">
      <alignment horizontal="center" vertical="center" shrinkToFit="1"/>
    </xf>
    <xf numFmtId="0" fontId="2" fillId="0" borderId="10" xfId="72" applyFont="1" applyFill="1" applyBorder="1" applyAlignment="1">
      <alignment horizontal="center" vertical="center" wrapText="1"/>
      <protection/>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2" fillId="0" borderId="0" xfId="72" applyFont="1" applyAlignment="1">
      <alignment horizontal="center" vertical="center" wrapText="1"/>
      <protection/>
    </xf>
    <xf numFmtId="0" fontId="12" fillId="0" borderId="0" xfId="72" applyFont="1" applyAlignment="1">
      <alignment vertical="center" wrapText="1"/>
      <protection/>
    </xf>
    <xf numFmtId="0" fontId="12" fillId="0" borderId="0" xfId="72" applyAlignment="1">
      <alignment vertical="center" wrapText="1"/>
      <protection/>
    </xf>
    <xf numFmtId="0" fontId="12" fillId="0" borderId="0" xfId="72" applyFont="1" applyAlignment="1">
      <alignment horizontal="left" vertical="center"/>
      <protection/>
    </xf>
    <xf numFmtId="0" fontId="24" fillId="0" borderId="10" xfId="72" applyFont="1" applyBorder="1" applyAlignment="1">
      <alignment horizontal="center" vertical="center" wrapText="1"/>
      <protection/>
    </xf>
    <xf numFmtId="0" fontId="24" fillId="0" borderId="0" xfId="72" applyFont="1" applyAlignment="1">
      <alignment horizontal="center" vertical="center" wrapText="1"/>
      <protection/>
    </xf>
    <xf numFmtId="0" fontId="24" fillId="0" borderId="0" xfId="72" applyFont="1" applyAlignment="1">
      <alignment vertical="center" wrapText="1"/>
      <protection/>
    </xf>
    <xf numFmtId="4" fontId="24" fillId="0" borderId="10" xfId="72" applyNumberFormat="1" applyFont="1" applyFill="1" applyBorder="1" applyAlignment="1">
      <alignment horizontal="center" vertical="center" wrapText="1"/>
      <protection/>
    </xf>
    <xf numFmtId="0" fontId="27" fillId="0" borderId="10" xfId="72" applyFont="1" applyBorder="1" applyAlignment="1">
      <alignment horizontal="center" vertical="center" wrapText="1"/>
      <protection/>
    </xf>
    <xf numFmtId="0" fontId="24" fillId="0" borderId="10" xfId="72" applyFont="1" applyBorder="1" applyAlignment="1">
      <alignment vertical="center" wrapText="1"/>
      <protection/>
    </xf>
    <xf numFmtId="0" fontId="24" fillId="0" borderId="10" xfId="72" applyFont="1" applyFill="1" applyBorder="1" applyAlignment="1">
      <alignment vertical="center" wrapText="1"/>
      <protection/>
    </xf>
    <xf numFmtId="4" fontId="24" fillId="0" borderId="10" xfId="72" applyNumberFormat="1" applyFont="1" applyFill="1" applyBorder="1" applyAlignment="1">
      <alignment vertical="center" wrapText="1"/>
      <protection/>
    </xf>
    <xf numFmtId="0" fontId="24" fillId="0" borderId="0" xfId="72" applyFont="1" applyAlignment="1">
      <alignment horizontal="right" vertical="center" wrapText="1"/>
      <protection/>
    </xf>
    <xf numFmtId="0" fontId="12" fillId="0" borderId="0" xfId="72" applyBorder="1" applyAlignment="1">
      <alignment vertical="center" wrapText="1"/>
      <protection/>
    </xf>
    <xf numFmtId="0" fontId="2" fillId="0" borderId="0" xfId="71">
      <alignment vertical="center"/>
      <protection/>
    </xf>
    <xf numFmtId="0" fontId="24" fillId="0" borderId="0" xfId="71" applyFont="1" applyAlignment="1">
      <alignment horizontal="center" vertical="center"/>
      <protection/>
    </xf>
    <xf numFmtId="0" fontId="24" fillId="0" borderId="0" xfId="71" applyFont="1" applyAlignment="1">
      <alignment horizontal="right" vertical="center"/>
      <protection/>
    </xf>
    <xf numFmtId="0" fontId="2" fillId="0" borderId="0" xfId="71" applyFont="1">
      <alignment vertical="center"/>
      <protection/>
    </xf>
    <xf numFmtId="0" fontId="12" fillId="0" borderId="10" xfId="72" applyFont="1" applyBorder="1" applyAlignment="1">
      <alignment horizontal="center" vertical="center" wrapText="1"/>
      <protection/>
    </xf>
    <xf numFmtId="0" fontId="24" fillId="0" borderId="10" xfId="72" applyFont="1" applyBorder="1" applyAlignment="1">
      <alignment horizontal="left" vertical="center" wrapText="1"/>
      <protection/>
    </xf>
    <xf numFmtId="0" fontId="27" fillId="0" borderId="10" xfId="72" applyFont="1" applyBorder="1" applyAlignment="1">
      <alignment horizontal="left" vertical="center" wrapText="1"/>
      <protection/>
    </xf>
    <xf numFmtId="0" fontId="27" fillId="0" borderId="10" xfId="72" applyFont="1" applyBorder="1" applyAlignment="1">
      <alignment vertical="center" wrapText="1"/>
      <protection/>
    </xf>
    <xf numFmtId="0" fontId="12" fillId="0" borderId="10" xfId="72" applyFont="1" applyBorder="1" applyAlignment="1">
      <alignment vertical="center" wrapText="1"/>
      <protection/>
    </xf>
    <xf numFmtId="0" fontId="1" fillId="0" borderId="0" xfId="0" applyFont="1" applyFill="1" applyAlignment="1">
      <alignment vertical="center"/>
    </xf>
    <xf numFmtId="0" fontId="24" fillId="0" borderId="10" xfId="72" applyFont="1" applyFill="1" applyBorder="1" applyAlignment="1">
      <alignment horizontal="center" vertical="center" wrapText="1"/>
      <protection/>
    </xf>
    <xf numFmtId="0" fontId="27" fillId="0" borderId="10" xfId="70" applyFont="1" applyFill="1" applyBorder="1" applyAlignment="1">
      <alignment horizontal="center" vertical="center" wrapText="1" shrinkToFit="1"/>
    </xf>
    <xf numFmtId="0" fontId="27" fillId="0" borderId="10" xfId="70" applyFont="1" applyFill="1" applyBorder="1" applyAlignment="1">
      <alignment horizontal="center" vertical="center"/>
    </xf>
    <xf numFmtId="0" fontId="27" fillId="0" borderId="10" xfId="70" applyFont="1" applyFill="1" applyBorder="1" applyAlignment="1">
      <alignment horizontal="left" vertical="center"/>
    </xf>
    <xf numFmtId="0" fontId="2" fillId="0" borderId="10" xfId="0" applyBorder="1" applyAlignment="1">
      <alignment horizontal="left" vertical="center" shrinkToFit="1"/>
    </xf>
    <xf numFmtId="0" fontId="1" fillId="0" borderId="10" xfId="0" applyFont="1" applyFill="1" applyBorder="1" applyAlignment="1">
      <alignment horizontal="center" vertical="center"/>
    </xf>
    <xf numFmtId="4" fontId="2" fillId="0" borderId="0" xfId="0" applyBorder="1" applyAlignment="1">
      <alignment horizontal="right" vertical="center" shrinkToFit="1"/>
    </xf>
    <xf numFmtId="0" fontId="0" fillId="0" borderId="0" xfId="0" applyFill="1" applyBorder="1" applyAlignment="1">
      <alignment/>
    </xf>
    <xf numFmtId="4" fontId="2" fillId="0" borderId="0" xfId="0" applyNumberFormat="1" applyFont="1" applyFill="1" applyBorder="1" applyAlignment="1">
      <alignment horizontal="right" vertical="center" shrinkToFit="1"/>
    </xf>
    <xf numFmtId="0" fontId="0" fillId="0" borderId="10" xfId="0" applyFill="1" applyBorder="1" applyAlignment="1">
      <alignment/>
    </xf>
    <xf numFmtId="182" fontId="2" fillId="0" borderId="10" xfId="0" applyNumberFormat="1" applyBorder="1" applyAlignment="1">
      <alignment horizontal="right" vertical="center" shrinkToFit="1"/>
    </xf>
    <xf numFmtId="182" fontId="2" fillId="0" borderId="10" xfId="0" applyNumberFormat="1" applyFont="1" applyFill="1" applyBorder="1" applyAlignment="1">
      <alignment horizontal="right" vertical="center" shrinkToFit="1"/>
    </xf>
    <xf numFmtId="182" fontId="2" fillId="0" borderId="10" xfId="0" applyNumberFormat="1" applyFont="1" applyFill="1" applyBorder="1" applyAlignment="1">
      <alignment horizontal="left" vertical="center" shrinkToFit="1"/>
    </xf>
    <xf numFmtId="182" fontId="0" fillId="0" borderId="10" xfId="0" applyNumberFormat="1" applyFill="1" applyBorder="1" applyAlignment="1">
      <alignment vertical="center"/>
    </xf>
    <xf numFmtId="182" fontId="2" fillId="0" borderId="10" xfId="0" applyNumberFormat="1" applyFont="1" applyFill="1" applyBorder="1" applyAlignment="1">
      <alignment horizontal="center" vertical="center" shrinkToFit="1"/>
    </xf>
    <xf numFmtId="182" fontId="3" fillId="0" borderId="10" xfId="0" applyNumberFormat="1" applyFont="1" applyFill="1" applyBorder="1" applyAlignment="1">
      <alignment horizontal="center" vertical="center"/>
    </xf>
    <xf numFmtId="182" fontId="3" fillId="0" borderId="10" xfId="0" applyNumberFormat="1" applyFont="1" applyFill="1" applyBorder="1" applyAlignment="1">
      <alignment vertical="center"/>
    </xf>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left" vertical="center"/>
    </xf>
    <xf numFmtId="182" fontId="24" fillId="0" borderId="10" xfId="72" applyNumberFormat="1" applyFont="1" applyFill="1" applyBorder="1" applyAlignment="1">
      <alignment horizontal="center" vertical="center" wrapText="1"/>
      <protection/>
    </xf>
    <xf numFmtId="0" fontId="29" fillId="0" borderId="0" xfId="72" applyFont="1" applyAlignment="1">
      <alignment vertical="center" wrapText="1"/>
      <protection/>
    </xf>
    <xf numFmtId="0" fontId="1" fillId="0" borderId="0" xfId="72" applyFont="1" applyAlignment="1">
      <alignment horizontal="center" vertical="center" wrapText="1"/>
      <protection/>
    </xf>
    <xf numFmtId="0" fontId="29" fillId="0" borderId="0" xfId="72" applyFont="1" applyAlignment="1">
      <alignment horizontal="center" vertical="center" wrapText="1"/>
      <protection/>
    </xf>
    <xf numFmtId="0" fontId="30" fillId="0" borderId="10" xfId="72" applyFont="1" applyBorder="1" applyAlignment="1">
      <alignment horizontal="center" vertical="center" wrapText="1"/>
      <protection/>
    </xf>
    <xf numFmtId="0" fontId="1" fillId="0" borderId="11" xfId="0" applyNumberFormat="1" applyFont="1" applyFill="1" applyBorder="1" applyAlignment="1" applyProtection="1">
      <alignment horizontal="center"/>
      <protection/>
    </xf>
    <xf numFmtId="182" fontId="12" fillId="0" borderId="10" xfId="72" applyNumberFormat="1" applyFont="1" applyFill="1" applyBorder="1" applyAlignment="1">
      <alignment horizontal="center" vertical="center" wrapText="1"/>
      <protection/>
    </xf>
    <xf numFmtId="188" fontId="12" fillId="0" borderId="10" xfId="72" applyNumberFormat="1" applyFont="1" applyFill="1" applyBorder="1" applyAlignment="1">
      <alignment horizontal="center" vertical="center" wrapText="1"/>
      <protection/>
    </xf>
    <xf numFmtId="188" fontId="24" fillId="0" borderId="10" xfId="72" applyNumberFormat="1" applyFont="1" applyFill="1" applyBorder="1" applyAlignment="1">
      <alignment horizontal="center" vertical="center" wrapText="1"/>
      <protection/>
    </xf>
    <xf numFmtId="188" fontId="29" fillId="0" borderId="10" xfId="72" applyNumberFormat="1" applyFont="1" applyFill="1" applyBorder="1" applyAlignment="1">
      <alignment horizontal="center" vertical="center" wrapText="1"/>
      <protection/>
    </xf>
    <xf numFmtId="188" fontId="28" fillId="0" borderId="10" xfId="72" applyNumberFormat="1" applyFont="1" applyFill="1" applyBorder="1" applyAlignment="1">
      <alignment horizontal="center" vertical="center" wrapText="1"/>
      <protection/>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protection/>
    </xf>
    <xf numFmtId="0" fontId="2" fillId="0" borderId="0" xfId="72" applyFont="1" applyAlignment="1">
      <alignment horizontal="center" vertical="center" wrapText="1"/>
      <protection/>
    </xf>
    <xf numFmtId="185" fontId="24" fillId="0" borderId="10" xfId="72" applyNumberFormat="1" applyFont="1" applyBorder="1" applyAlignment="1">
      <alignment horizontal="center" vertical="center" wrapText="1"/>
      <protection/>
    </xf>
    <xf numFmtId="185" fontId="27" fillId="0" borderId="10" xfId="72" applyNumberFormat="1" applyFont="1" applyBorder="1" applyAlignment="1">
      <alignment horizontal="center" vertical="center" wrapText="1"/>
      <protection/>
    </xf>
    <xf numFmtId="188" fontId="24" fillId="0" borderId="10" xfId="70" applyNumberFormat="1" applyFont="1" applyFill="1" applyBorder="1" applyAlignment="1">
      <alignment horizontal="center" vertical="center"/>
    </xf>
    <xf numFmtId="188" fontId="2" fillId="0" borderId="10" xfId="0" applyNumberFormat="1" applyFont="1" applyFill="1" applyBorder="1" applyAlignment="1">
      <alignment horizontal="center"/>
    </xf>
    <xf numFmtId="0" fontId="12" fillId="0" borderId="10" xfId="72" applyFont="1" applyBorder="1" applyAlignment="1">
      <alignment horizontal="center" vertical="center" wrapText="1"/>
      <protection/>
    </xf>
    <xf numFmtId="0" fontId="5" fillId="0" borderId="0" xfId="0" applyFont="1" applyFill="1" applyAlignment="1">
      <alignment horizontal="center" vertical="center"/>
    </xf>
    <xf numFmtId="182" fontId="2" fillId="0" borderId="10" xfId="0" applyNumberFormat="1" applyFont="1" applyFill="1" applyBorder="1" applyAlignment="1">
      <alignment horizontal="left" vertical="center" shrinkToFit="1"/>
    </xf>
    <xf numFmtId="182" fontId="3"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2" fillId="0" borderId="10" xfId="0" applyBorder="1" applyAlignment="1">
      <alignment horizontal="left" vertical="center"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72" applyFont="1" applyAlignment="1">
      <alignment horizontal="center" vertical="center" wrapText="1"/>
      <protection/>
    </xf>
    <xf numFmtId="0" fontId="24" fillId="0" borderId="10" xfId="72" applyFont="1" applyFill="1" applyBorder="1" applyAlignment="1">
      <alignment horizontal="center" vertical="center" wrapText="1"/>
      <protection/>
    </xf>
    <xf numFmtId="0" fontId="24" fillId="0" borderId="12" xfId="72" applyFont="1" applyBorder="1" applyAlignment="1">
      <alignment horizontal="center" vertical="center" wrapText="1"/>
      <protection/>
    </xf>
    <xf numFmtId="0" fontId="24" fillId="0" borderId="10" xfId="72" applyFont="1" applyBorder="1" applyAlignment="1">
      <alignment horizontal="center" vertical="center" wrapText="1"/>
      <protection/>
    </xf>
    <xf numFmtId="0" fontId="24" fillId="0" borderId="0" xfId="72" applyFont="1" applyBorder="1" applyAlignment="1">
      <alignment horizontal="left" vertical="center" wrapText="1"/>
      <protection/>
    </xf>
    <xf numFmtId="0" fontId="24" fillId="0" borderId="0" xfId="72" applyFont="1" applyBorder="1" applyAlignment="1">
      <alignment horizontal="left" vertical="center"/>
      <protection/>
    </xf>
    <xf numFmtId="0" fontId="26" fillId="0" borderId="0" xfId="72" applyFont="1" applyAlignment="1">
      <alignment horizontal="center" vertical="center" wrapText="1"/>
      <protection/>
    </xf>
    <xf numFmtId="0" fontId="2" fillId="0" borderId="10" xfId="72" applyFont="1" applyFill="1" applyBorder="1" applyAlignment="1">
      <alignment horizontal="center" vertical="center" wrapText="1"/>
      <protection/>
    </xf>
    <xf numFmtId="0" fontId="24" fillId="0" borderId="12" xfId="72" applyFont="1" applyBorder="1" applyAlignment="1">
      <alignment horizontal="left" vertical="center" wrapText="1"/>
      <protection/>
    </xf>
    <xf numFmtId="0" fontId="2" fillId="0" borderId="10" xfId="72" applyFont="1" applyFill="1" applyBorder="1" applyAlignment="1">
      <alignment horizontal="center" vertical="center" wrapText="1"/>
      <protection/>
    </xf>
    <xf numFmtId="0" fontId="27" fillId="0" borderId="10" xfId="72" applyFont="1" applyBorder="1" applyAlignment="1">
      <alignment horizontal="center" vertical="center" wrapText="1"/>
      <protection/>
    </xf>
    <xf numFmtId="0" fontId="24" fillId="0" borderId="13" xfId="72" applyFont="1" applyBorder="1" applyAlignment="1">
      <alignment horizontal="left" vertical="center" wrapText="1"/>
      <protection/>
    </xf>
    <xf numFmtId="0" fontId="24" fillId="0" borderId="14" xfId="72" applyFont="1" applyBorder="1" applyAlignment="1">
      <alignment horizontal="center" vertical="center" wrapText="1"/>
      <protection/>
    </xf>
    <xf numFmtId="0" fontId="24" fillId="0" borderId="15" xfId="72" applyFont="1" applyBorder="1" applyAlignment="1">
      <alignment horizontal="center" vertical="center" wrapText="1"/>
      <protection/>
    </xf>
    <xf numFmtId="0" fontId="26" fillId="0" borderId="0" xfId="71" applyFont="1" applyAlignment="1">
      <alignment horizontal="center" vertical="center"/>
      <protection/>
    </xf>
    <xf numFmtId="0" fontId="27" fillId="0" borderId="10" xfId="70" applyFont="1" applyFill="1" applyBorder="1" applyAlignment="1">
      <alignment horizontal="center" vertical="center" wrapText="1" shrinkToFit="1"/>
    </xf>
    <xf numFmtId="0" fontId="3" fillId="0" borderId="16" xfId="71" applyFont="1" applyFill="1" applyBorder="1" applyAlignment="1">
      <alignment horizontal="center" vertical="center"/>
      <protection/>
    </xf>
    <xf numFmtId="0" fontId="3" fillId="0" borderId="13" xfId="71" applyFont="1" applyFill="1" applyBorder="1" applyAlignment="1">
      <alignment horizontal="center" vertical="center"/>
      <protection/>
    </xf>
    <xf numFmtId="0" fontId="3" fillId="0" borderId="17" xfId="71" applyFont="1" applyFill="1" applyBorder="1" applyAlignment="1">
      <alignment horizontal="center" vertical="center"/>
      <protection/>
    </xf>
    <xf numFmtId="0" fontId="2" fillId="0" borderId="12" xfId="71" applyFont="1" applyBorder="1" applyAlignment="1">
      <alignment horizontal="left" vertical="center" wrapText="1"/>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_Sheet1" xfId="70"/>
    <cellStyle name="常规_部门决算公开表式" xfId="71"/>
    <cellStyle name="常规_事业单位部门决算报表（讨论稿） 2" xfId="72"/>
    <cellStyle name="Hyperlink" xfId="73"/>
    <cellStyle name="好" xfId="74"/>
    <cellStyle name="好_5.中央部门决算（草案)-1" xfId="75"/>
    <cellStyle name="好_出版署2010年度中央部门决算草案" xfId="76"/>
    <cellStyle name="好_全国友协2010年度中央部门决算（草案）" xfId="77"/>
    <cellStyle name="好_司法部2010年度中央部门决算（草案）报"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注释" xfId="99"/>
    <cellStyle name="着色 1" xfId="100"/>
    <cellStyle name="着色 2" xfId="101"/>
    <cellStyle name="着色 3" xfId="102"/>
    <cellStyle name="着色 4" xfId="103"/>
    <cellStyle name="着色 5" xfId="104"/>
    <cellStyle name="着色 6"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D24" sqref="D24"/>
    </sheetView>
  </sheetViews>
  <sheetFormatPr defaultColWidth="9.140625" defaultRowHeight="12.75"/>
  <cols>
    <col min="1" max="1" width="36.28125" style="12" customWidth="1"/>
    <col min="2" max="2" width="21.28125" style="12" customWidth="1"/>
    <col min="3" max="3" width="31.140625" style="12" customWidth="1"/>
    <col min="4" max="4" width="27.00390625" style="12" customWidth="1"/>
    <col min="5" max="5" width="28.140625" style="12" customWidth="1"/>
    <col min="6" max="6" width="20.7109375" style="12" customWidth="1"/>
    <col min="7" max="7" width="9.7109375" style="12" customWidth="1"/>
    <col min="8" max="16384" width="9.140625" style="12" customWidth="1"/>
  </cols>
  <sheetData>
    <row r="1" ht="19.5" customHeight="1">
      <c r="A1" s="44" t="s">
        <v>160</v>
      </c>
    </row>
    <row r="2" spans="1:6" ht="30.75" customHeight="1">
      <c r="A2" s="83" t="s">
        <v>161</v>
      </c>
      <c r="B2" s="83"/>
      <c r="C2" s="83"/>
      <c r="D2" s="83"/>
      <c r="E2" s="83"/>
      <c r="F2" s="83"/>
    </row>
    <row r="3" ht="15.75" customHeight="1">
      <c r="F3" s="13" t="s">
        <v>75</v>
      </c>
    </row>
    <row r="4" spans="1:6" ht="15.75" customHeight="1">
      <c r="A4" s="14"/>
      <c r="F4" s="15" t="s">
        <v>76</v>
      </c>
    </row>
    <row r="5" spans="1:6" ht="15.75" customHeight="1">
      <c r="A5" s="86" t="s">
        <v>56</v>
      </c>
      <c r="B5" s="86" t="s">
        <v>72</v>
      </c>
      <c r="C5" s="86" t="s">
        <v>4</v>
      </c>
      <c r="D5" s="86" t="s">
        <v>72</v>
      </c>
      <c r="E5" s="86" t="s">
        <v>72</v>
      </c>
      <c r="F5" s="86" t="s">
        <v>72</v>
      </c>
    </row>
    <row r="6" spans="1:6" ht="15.75" customHeight="1">
      <c r="A6" s="6" t="s">
        <v>57</v>
      </c>
      <c r="B6" s="6" t="s">
        <v>32</v>
      </c>
      <c r="C6" s="6" t="s">
        <v>73</v>
      </c>
      <c r="D6" s="6" t="s">
        <v>32</v>
      </c>
      <c r="E6" s="6" t="s">
        <v>74</v>
      </c>
      <c r="F6" s="6" t="s">
        <v>32</v>
      </c>
    </row>
    <row r="7" spans="1:6" ht="15.75" customHeight="1">
      <c r="A7" s="7" t="s">
        <v>68</v>
      </c>
      <c r="B7" s="55">
        <f>12815431.66/10000</f>
        <v>1281.543166</v>
      </c>
      <c r="C7" s="57" t="s">
        <v>25</v>
      </c>
      <c r="D7" s="55">
        <f>11521276.54/10000</f>
        <v>1152.127654</v>
      </c>
      <c r="E7" s="57" t="s">
        <v>53</v>
      </c>
      <c r="F7" s="56">
        <f>7510090.26/10000</f>
        <v>751.009026</v>
      </c>
    </row>
    <row r="8" spans="1:6" ht="15.75" customHeight="1">
      <c r="A8" s="7" t="s">
        <v>14</v>
      </c>
      <c r="B8" s="56"/>
      <c r="C8" s="57" t="s">
        <v>6</v>
      </c>
      <c r="D8" s="55"/>
      <c r="E8" s="57" t="s">
        <v>36</v>
      </c>
      <c r="F8" s="56">
        <f>5305341.4/10000</f>
        <v>530.5341400000001</v>
      </c>
    </row>
    <row r="9" spans="1:6" ht="15.75" customHeight="1">
      <c r="A9" s="7" t="s">
        <v>24</v>
      </c>
      <c r="B9" s="56"/>
      <c r="C9" s="57" t="s">
        <v>65</v>
      </c>
      <c r="D9" s="55"/>
      <c r="E9" s="57" t="s">
        <v>2</v>
      </c>
      <c r="F9" s="56"/>
    </row>
    <row r="10" spans="1:6" ht="15.75" customHeight="1">
      <c r="A10" s="7" t="s">
        <v>23</v>
      </c>
      <c r="B10" s="56"/>
      <c r="C10" s="57" t="s">
        <v>63</v>
      </c>
      <c r="D10" s="55"/>
      <c r="E10" s="57" t="s">
        <v>17</v>
      </c>
      <c r="F10" s="56"/>
    </row>
    <row r="11" spans="1:6" ht="15.75" customHeight="1">
      <c r="A11" s="7" t="s">
        <v>67</v>
      </c>
      <c r="B11" s="56"/>
      <c r="C11" s="57" t="s">
        <v>18</v>
      </c>
      <c r="D11" s="55"/>
      <c r="E11" s="57" t="s">
        <v>9</v>
      </c>
      <c r="F11" s="56"/>
    </row>
    <row r="12" spans="1:6" ht="15.75" customHeight="1">
      <c r="A12" s="7" t="s">
        <v>42</v>
      </c>
      <c r="B12" s="56"/>
      <c r="C12" s="57" t="s">
        <v>51</v>
      </c>
      <c r="D12" s="55"/>
      <c r="E12" s="57"/>
      <c r="F12" s="56"/>
    </row>
    <row r="13" spans="1:6" ht="15.75" customHeight="1">
      <c r="A13" s="7" t="s">
        <v>19</v>
      </c>
      <c r="B13" s="56"/>
      <c r="C13" s="57" t="s">
        <v>5</v>
      </c>
      <c r="D13" s="55">
        <f>250000/10000</f>
        <v>25</v>
      </c>
      <c r="E13" s="58"/>
      <c r="F13" s="56"/>
    </row>
    <row r="14" spans="1:6" ht="15.75" customHeight="1">
      <c r="A14" s="9" t="s">
        <v>72</v>
      </c>
      <c r="B14" s="56"/>
      <c r="C14" s="57" t="s">
        <v>7</v>
      </c>
      <c r="D14" s="55"/>
      <c r="E14" s="58"/>
      <c r="F14" s="56"/>
    </row>
    <row r="15" spans="1:6" ht="15.75" customHeight="1">
      <c r="A15" s="7" t="s">
        <v>72</v>
      </c>
      <c r="B15" s="56"/>
      <c r="C15" s="57" t="s">
        <v>60</v>
      </c>
      <c r="D15" s="55">
        <f>339393.6/10000</f>
        <v>33.93936</v>
      </c>
      <c r="E15" s="58"/>
      <c r="F15" s="56"/>
    </row>
    <row r="16" spans="1:6" ht="15.75" customHeight="1">
      <c r="A16" s="7" t="s">
        <v>72</v>
      </c>
      <c r="B16" s="56"/>
      <c r="C16" s="57" t="s">
        <v>44</v>
      </c>
      <c r="D16" s="55">
        <f>95000/10000</f>
        <v>9.5</v>
      </c>
      <c r="E16" s="57"/>
      <c r="F16" s="56"/>
    </row>
    <row r="17" spans="1:6" ht="15.75" customHeight="1">
      <c r="A17" s="7" t="s">
        <v>72</v>
      </c>
      <c r="B17" s="56"/>
      <c r="C17" s="57" t="s">
        <v>39</v>
      </c>
      <c r="D17" s="55"/>
      <c r="E17" s="59"/>
      <c r="F17" s="59"/>
    </row>
    <row r="18" spans="1:6" ht="15.75" customHeight="1">
      <c r="A18" s="7" t="s">
        <v>72</v>
      </c>
      <c r="B18" s="56"/>
      <c r="C18" s="57" t="s">
        <v>70</v>
      </c>
      <c r="D18" s="55"/>
      <c r="E18" s="57"/>
      <c r="F18" s="56"/>
    </row>
    <row r="19" spans="1:6" ht="15.75" customHeight="1">
      <c r="A19" s="7" t="s">
        <v>72</v>
      </c>
      <c r="B19" s="56"/>
      <c r="C19" s="57" t="s">
        <v>35</v>
      </c>
      <c r="D19" s="55"/>
      <c r="E19" s="57"/>
      <c r="F19" s="56"/>
    </row>
    <row r="20" spans="1:6" ht="15.75" customHeight="1">
      <c r="A20" s="7" t="s">
        <v>72</v>
      </c>
      <c r="B20" s="56"/>
      <c r="C20" s="57" t="s">
        <v>55</v>
      </c>
      <c r="D20" s="55"/>
      <c r="E20" s="57"/>
      <c r="F20" s="56"/>
    </row>
    <row r="21" spans="1:6" ht="15.75" customHeight="1">
      <c r="A21" s="7" t="s">
        <v>72</v>
      </c>
      <c r="B21" s="56" t="s">
        <v>211</v>
      </c>
      <c r="C21" s="57" t="s">
        <v>11</v>
      </c>
      <c r="D21" s="55"/>
      <c r="E21" s="57"/>
      <c r="F21" s="56"/>
    </row>
    <row r="22" spans="1:6" ht="15.75" customHeight="1">
      <c r="A22" s="7" t="s">
        <v>72</v>
      </c>
      <c r="B22" s="56"/>
      <c r="C22" s="57" t="s">
        <v>41</v>
      </c>
      <c r="D22" s="55"/>
      <c r="E22" s="57"/>
      <c r="F22" s="56"/>
    </row>
    <row r="23" spans="1:6" ht="15.75" customHeight="1">
      <c r="A23" s="7" t="s">
        <v>72</v>
      </c>
      <c r="B23" s="56"/>
      <c r="C23" s="57" t="s">
        <v>21</v>
      </c>
      <c r="D23" s="55"/>
      <c r="E23" s="57"/>
      <c r="F23" s="56"/>
    </row>
    <row r="24" spans="1:6" ht="15.75" customHeight="1">
      <c r="A24" s="7" t="s">
        <v>72</v>
      </c>
      <c r="B24" s="56"/>
      <c r="C24" s="57" t="s">
        <v>12</v>
      </c>
      <c r="D24" s="55"/>
      <c r="E24" s="57"/>
      <c r="F24" s="56"/>
    </row>
    <row r="25" spans="1:6" ht="15.75" customHeight="1">
      <c r="A25" s="7" t="s">
        <v>72</v>
      </c>
      <c r="B25" s="56"/>
      <c r="C25" s="57" t="s">
        <v>22</v>
      </c>
      <c r="D25" s="55">
        <f>609761.52/10000</f>
        <v>60.976152</v>
      </c>
      <c r="E25" s="57"/>
      <c r="F25" s="56"/>
    </row>
    <row r="26" spans="1:6" ht="15.75" customHeight="1">
      <c r="A26" s="7" t="s">
        <v>72</v>
      </c>
      <c r="B26" s="56"/>
      <c r="C26" s="57" t="s">
        <v>62</v>
      </c>
      <c r="D26" s="55"/>
      <c r="E26" s="57"/>
      <c r="F26" s="56"/>
    </row>
    <row r="27" spans="1:6" ht="15.75" customHeight="1">
      <c r="A27" s="7" t="s">
        <v>72</v>
      </c>
      <c r="B27" s="56"/>
      <c r="C27" s="57" t="s">
        <v>27</v>
      </c>
      <c r="D27" s="55"/>
      <c r="E27" s="57"/>
      <c r="F27" s="56"/>
    </row>
    <row r="28" spans="1:6" ht="15.75" customHeight="1">
      <c r="A28" s="7" t="s">
        <v>72</v>
      </c>
      <c r="B28" s="56"/>
      <c r="C28" s="57" t="s">
        <v>59</v>
      </c>
      <c r="D28" s="55"/>
      <c r="E28" s="57"/>
      <c r="F28" s="56"/>
    </row>
    <row r="29" spans="1:6" ht="15.75" customHeight="1">
      <c r="A29" s="7" t="s">
        <v>72</v>
      </c>
      <c r="B29" s="56"/>
      <c r="C29" s="57" t="s">
        <v>64</v>
      </c>
      <c r="D29" s="55"/>
      <c r="E29" s="57"/>
      <c r="F29" s="56"/>
    </row>
    <row r="30" spans="1:6" ht="15.75" customHeight="1">
      <c r="A30" s="10" t="s">
        <v>69</v>
      </c>
      <c r="B30" s="55">
        <v>1281.54</v>
      </c>
      <c r="C30" s="85" t="s">
        <v>31</v>
      </c>
      <c r="D30" s="85" t="s">
        <v>72</v>
      </c>
      <c r="E30" s="85" t="s">
        <v>72</v>
      </c>
      <c r="F30" s="56">
        <f>D7+D13+D15+D16+D25</f>
        <v>1281.543166</v>
      </c>
    </row>
    <row r="31" spans="1:6" ht="15.75" customHeight="1">
      <c r="A31" s="7" t="s">
        <v>33</v>
      </c>
      <c r="B31" s="56"/>
      <c r="C31" s="84" t="s">
        <v>40</v>
      </c>
      <c r="D31" s="84" t="s">
        <v>72</v>
      </c>
      <c r="E31" s="84" t="s">
        <v>72</v>
      </c>
      <c r="F31" s="56"/>
    </row>
    <row r="32" spans="1:6" ht="15.75" customHeight="1">
      <c r="A32" s="7" t="s">
        <v>38</v>
      </c>
      <c r="B32" s="56"/>
      <c r="C32" s="84" t="s">
        <v>16</v>
      </c>
      <c r="D32" s="84" t="s">
        <v>72</v>
      </c>
      <c r="E32" s="84" t="s">
        <v>20</v>
      </c>
      <c r="F32" s="56"/>
    </row>
    <row r="33" spans="1:6" ht="15.75" customHeight="1">
      <c r="A33" s="6"/>
      <c r="B33" s="56"/>
      <c r="C33" s="84" t="s">
        <v>72</v>
      </c>
      <c r="D33" s="84" t="s">
        <v>72</v>
      </c>
      <c r="E33" s="84" t="s">
        <v>72</v>
      </c>
      <c r="F33" s="56"/>
    </row>
    <row r="34" spans="1:6" ht="15.75" customHeight="1">
      <c r="A34" s="10" t="s">
        <v>78</v>
      </c>
      <c r="B34" s="55">
        <v>1281.54</v>
      </c>
      <c r="C34" s="85" t="s">
        <v>30</v>
      </c>
      <c r="D34" s="85" t="s">
        <v>72</v>
      </c>
      <c r="E34" s="85" t="s">
        <v>72</v>
      </c>
      <c r="F34" s="56">
        <f>F30</f>
        <v>1281.543166</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A1" sqref="A1:H1"/>
    </sheetView>
  </sheetViews>
  <sheetFormatPr defaultColWidth="10.28125" defaultRowHeight="12.75"/>
  <cols>
    <col min="1" max="1" width="12.7109375" style="23" customWidth="1"/>
    <col min="2" max="2" width="20.7109375" style="23" customWidth="1"/>
    <col min="3" max="8" width="18.7109375" style="23" customWidth="1"/>
    <col min="9" max="16384" width="10.28125" style="23" customWidth="1"/>
  </cols>
  <sheetData>
    <row r="1" spans="1:8" ht="27" customHeight="1">
      <c r="A1" s="92" t="s">
        <v>170</v>
      </c>
      <c r="B1" s="92"/>
      <c r="C1" s="92"/>
      <c r="D1" s="92"/>
      <c r="E1" s="92"/>
      <c r="F1" s="92"/>
      <c r="G1" s="92"/>
      <c r="H1" s="92"/>
    </row>
    <row r="2" spans="1:8" ht="15.75" customHeight="1">
      <c r="A2" s="26"/>
      <c r="B2" s="26"/>
      <c r="C2" s="26"/>
      <c r="D2" s="26"/>
      <c r="E2" s="26"/>
      <c r="F2" s="26"/>
      <c r="H2" s="15" t="s">
        <v>122</v>
      </c>
    </row>
    <row r="3" spans="1:8" ht="15.75" customHeight="1">
      <c r="A3" s="27"/>
      <c r="B3" s="27"/>
      <c r="C3" s="27"/>
      <c r="D3" s="27"/>
      <c r="E3" s="27"/>
      <c r="F3" s="27"/>
      <c r="H3" s="15" t="s">
        <v>15</v>
      </c>
    </row>
    <row r="4" spans="1:8" s="21" customFormat="1" ht="15.75" customHeight="1">
      <c r="A4" s="95" t="s">
        <v>121</v>
      </c>
      <c r="B4" s="95"/>
      <c r="C4" s="104" t="s">
        <v>149</v>
      </c>
      <c r="D4" s="104" t="s">
        <v>146</v>
      </c>
      <c r="E4" s="93" t="s">
        <v>147</v>
      </c>
      <c r="F4" s="93"/>
      <c r="G4" s="93"/>
      <c r="H4" s="82" t="s">
        <v>148</v>
      </c>
    </row>
    <row r="5" spans="1:8" s="21" customFormat="1" ht="31.5" customHeight="1">
      <c r="A5" s="25" t="s">
        <v>82</v>
      </c>
      <c r="B5" s="25" t="s">
        <v>61</v>
      </c>
      <c r="C5" s="105"/>
      <c r="D5" s="105"/>
      <c r="E5" s="31" t="s">
        <v>86</v>
      </c>
      <c r="F5" s="31" t="s">
        <v>81</v>
      </c>
      <c r="G5" s="31" t="s">
        <v>8</v>
      </c>
      <c r="H5" s="82"/>
    </row>
    <row r="6" spans="1:8" s="21" customFormat="1" ht="15.75" customHeight="1">
      <c r="A6" s="95" t="s">
        <v>10</v>
      </c>
      <c r="B6" s="95"/>
      <c r="C6" s="25"/>
      <c r="D6" s="25"/>
      <c r="E6" s="25">
        <v>1</v>
      </c>
      <c r="F6" s="25">
        <v>2</v>
      </c>
      <c r="G6" s="25">
        <v>3</v>
      </c>
      <c r="H6" s="39"/>
    </row>
    <row r="7" spans="1:8" s="21" customFormat="1" ht="15.75" customHeight="1">
      <c r="A7" s="95" t="s">
        <v>83</v>
      </c>
      <c r="B7" s="95"/>
      <c r="C7" s="25"/>
      <c r="D7" s="25"/>
      <c r="E7" s="28"/>
      <c r="F7" s="28"/>
      <c r="G7" s="28"/>
      <c r="H7" s="39"/>
    </row>
    <row r="8" spans="1:8" s="22" customFormat="1" ht="15.75" customHeight="1">
      <c r="A8" s="25"/>
      <c r="B8" s="30"/>
      <c r="C8" s="30"/>
      <c r="D8" s="30"/>
      <c r="E8" s="31"/>
      <c r="F8" s="32"/>
      <c r="G8" s="31"/>
      <c r="H8" s="43"/>
    </row>
    <row r="9" spans="1:8" s="22" customFormat="1" ht="15.75" customHeight="1">
      <c r="A9" s="25"/>
      <c r="B9" s="30"/>
      <c r="C9" s="30"/>
      <c r="D9" s="30"/>
      <c r="E9" s="31"/>
      <c r="F9" s="31"/>
      <c r="G9" s="31"/>
      <c r="H9" s="43"/>
    </row>
    <row r="10" spans="1:8" s="22" customFormat="1" ht="15.75" customHeight="1">
      <c r="A10" s="25"/>
      <c r="B10" s="30"/>
      <c r="C10" s="30"/>
      <c r="D10" s="30"/>
      <c r="E10" s="31"/>
      <c r="F10" s="31"/>
      <c r="G10" s="31"/>
      <c r="H10" s="43"/>
    </row>
    <row r="11" spans="1:8" s="22" customFormat="1" ht="15.75" customHeight="1">
      <c r="A11" s="25"/>
      <c r="B11" s="30"/>
      <c r="C11" s="30"/>
      <c r="D11" s="30"/>
      <c r="E11" s="31"/>
      <c r="F11" s="31"/>
      <c r="G11" s="31"/>
      <c r="H11" s="43"/>
    </row>
    <row r="12" spans="1:8" s="22" customFormat="1" ht="15.75" customHeight="1">
      <c r="A12" s="25"/>
      <c r="B12" s="30"/>
      <c r="C12" s="30"/>
      <c r="D12" s="30"/>
      <c r="E12" s="31"/>
      <c r="F12" s="31"/>
      <c r="G12" s="31"/>
      <c r="H12" s="43"/>
    </row>
    <row r="13" spans="1:8" s="22" customFormat="1" ht="15.75" customHeight="1">
      <c r="A13" s="25"/>
      <c r="B13" s="30"/>
      <c r="C13" s="30"/>
      <c r="D13" s="30"/>
      <c r="E13" s="31"/>
      <c r="F13" s="31"/>
      <c r="G13" s="31"/>
      <c r="H13" s="43"/>
    </row>
    <row r="14" spans="1:7" ht="42" customHeight="1">
      <c r="A14" s="96" t="s">
        <v>150</v>
      </c>
      <c r="B14" s="97"/>
      <c r="C14" s="97"/>
      <c r="D14" s="97"/>
      <c r="E14" s="97"/>
      <c r="F14" s="97"/>
      <c r="G14" s="97"/>
    </row>
    <row r="15" ht="14.25">
      <c r="A15" s="24"/>
    </row>
    <row r="16" ht="14.25">
      <c r="A16" s="24"/>
    </row>
    <row r="17" ht="14.25">
      <c r="A17" s="24"/>
    </row>
    <row r="18" ht="14.25">
      <c r="A18" s="24"/>
    </row>
  </sheetData>
  <sheetProtection/>
  <mergeCells count="9">
    <mergeCell ref="E4:G4"/>
    <mergeCell ref="H4:H5"/>
    <mergeCell ref="A1:H1"/>
    <mergeCell ref="A14:G14"/>
    <mergeCell ref="A4:B4"/>
    <mergeCell ref="A7:B7"/>
    <mergeCell ref="A6:B6"/>
    <mergeCell ref="C4:C5"/>
    <mergeCell ref="D4:D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A30" sqref="A30:C30"/>
    </sheetView>
  </sheetViews>
  <sheetFormatPr defaultColWidth="10.28125" defaultRowHeight="12.75"/>
  <cols>
    <col min="1" max="1" width="12.7109375" style="23" customWidth="1"/>
    <col min="2" max="2" width="20.7109375" style="23" customWidth="1"/>
    <col min="3" max="3" width="74.57421875" style="23" customWidth="1"/>
    <col min="4" max="16384" width="10.28125" style="23" customWidth="1"/>
  </cols>
  <sheetData>
    <row r="1" spans="1:3" ht="64.5" customHeight="1">
      <c r="A1" s="98" t="s">
        <v>171</v>
      </c>
      <c r="B1" s="98"/>
      <c r="C1" s="98"/>
    </row>
    <row r="2" spans="1:3" ht="15.75" customHeight="1">
      <c r="A2" s="26"/>
      <c r="B2" s="26"/>
      <c r="C2" s="33" t="s">
        <v>131</v>
      </c>
    </row>
    <row r="3" spans="1:3" ht="15.75" customHeight="1">
      <c r="A3" s="27"/>
      <c r="B3" s="27"/>
      <c r="C3" s="33" t="s">
        <v>76</v>
      </c>
    </row>
    <row r="4" spans="1:3" s="21" customFormat="1" ht="15.75" customHeight="1">
      <c r="A4" s="95" t="s">
        <v>121</v>
      </c>
      <c r="B4" s="95"/>
      <c r="C4" s="93" t="s">
        <v>127</v>
      </c>
    </row>
    <row r="5" spans="1:3" s="21" customFormat="1" ht="31.5" customHeight="1">
      <c r="A5" s="25" t="s">
        <v>128</v>
      </c>
      <c r="B5" s="25" t="s">
        <v>61</v>
      </c>
      <c r="C5" s="93"/>
    </row>
    <row r="6" spans="1:3" s="21" customFormat="1" ht="15.75" customHeight="1">
      <c r="A6" s="95" t="s">
        <v>83</v>
      </c>
      <c r="B6" s="95"/>
      <c r="C6" s="28"/>
    </row>
    <row r="7" spans="1:3" s="65" customFormat="1" ht="15.75" customHeight="1">
      <c r="A7" s="68">
        <v>302</v>
      </c>
      <c r="B7" s="68" t="s">
        <v>241</v>
      </c>
      <c r="C7" s="74">
        <f>SUM(C8:C26)</f>
        <v>450.163462</v>
      </c>
    </row>
    <row r="8" spans="1:3" s="22" customFormat="1" ht="14.25" customHeight="1">
      <c r="A8" s="39">
        <v>30201</v>
      </c>
      <c r="B8" s="39" t="s">
        <v>242</v>
      </c>
      <c r="C8" s="72">
        <v>6.28097</v>
      </c>
    </row>
    <row r="9" spans="1:3" s="22" customFormat="1" ht="14.25" customHeight="1">
      <c r="A9" s="39">
        <v>30202</v>
      </c>
      <c r="B9" s="39" t="s">
        <v>243</v>
      </c>
      <c r="C9" s="72">
        <v>8.11208</v>
      </c>
    </row>
    <row r="10" spans="1:3" s="22" customFormat="1" ht="14.25" customHeight="1">
      <c r="A10" s="39">
        <v>30204</v>
      </c>
      <c r="B10" s="39" t="s">
        <v>244</v>
      </c>
      <c r="C10" s="72">
        <v>0.019</v>
      </c>
    </row>
    <row r="11" spans="1:3" s="22" customFormat="1" ht="14.25" customHeight="1">
      <c r="A11" s="39">
        <v>30205</v>
      </c>
      <c r="B11" s="39" t="s">
        <v>245</v>
      </c>
      <c r="C11" s="72">
        <v>14.5453</v>
      </c>
    </row>
    <row r="12" spans="1:3" s="22" customFormat="1" ht="14.25" customHeight="1">
      <c r="A12" s="39">
        <v>30206</v>
      </c>
      <c r="B12" s="39" t="s">
        <v>246</v>
      </c>
      <c r="C12" s="72">
        <v>140.098499</v>
      </c>
    </row>
    <row r="13" spans="1:3" s="22" customFormat="1" ht="14.25" customHeight="1">
      <c r="A13" s="39">
        <v>30207</v>
      </c>
      <c r="B13" s="39" t="s">
        <v>247</v>
      </c>
      <c r="C13" s="72">
        <v>16.445245</v>
      </c>
    </row>
    <row r="14" spans="1:3" s="22" customFormat="1" ht="14.25" customHeight="1">
      <c r="A14" s="39">
        <v>30209</v>
      </c>
      <c r="B14" s="39" t="s">
        <v>248</v>
      </c>
      <c r="C14" s="72">
        <v>119.36923999999999</v>
      </c>
    </row>
    <row r="15" spans="1:3" s="22" customFormat="1" ht="14.25" customHeight="1">
      <c r="A15" s="39">
        <v>30211</v>
      </c>
      <c r="B15" s="39" t="s">
        <v>249</v>
      </c>
      <c r="C15" s="72">
        <v>5.81875</v>
      </c>
    </row>
    <row r="16" spans="1:3" s="22" customFormat="1" ht="14.25" customHeight="1">
      <c r="A16" s="69" t="s">
        <v>212</v>
      </c>
      <c r="B16" s="69" t="s">
        <v>213</v>
      </c>
      <c r="C16" s="72">
        <v>6.68</v>
      </c>
    </row>
    <row r="17" spans="1:3" s="22" customFormat="1" ht="14.25" customHeight="1">
      <c r="A17" s="69">
        <v>30213</v>
      </c>
      <c r="B17" s="69" t="s">
        <v>250</v>
      </c>
      <c r="C17" s="72">
        <v>74.4918</v>
      </c>
    </row>
    <row r="18" spans="1:3" s="22" customFormat="1" ht="14.25" customHeight="1">
      <c r="A18" s="69">
        <v>30216</v>
      </c>
      <c r="B18" s="69" t="s">
        <v>251</v>
      </c>
      <c r="C18" s="72">
        <v>3.2918</v>
      </c>
    </row>
    <row r="19" spans="1:3" s="22" customFormat="1" ht="14.25" customHeight="1">
      <c r="A19" s="69" t="s">
        <v>214</v>
      </c>
      <c r="B19" s="69" t="s">
        <v>215</v>
      </c>
      <c r="C19" s="72">
        <v>2.4122</v>
      </c>
    </row>
    <row r="20" spans="1:3" s="22" customFormat="1" ht="14.25" customHeight="1">
      <c r="A20" s="69">
        <v>30218</v>
      </c>
      <c r="B20" s="69" t="s">
        <v>252</v>
      </c>
      <c r="C20" s="72">
        <v>3.962</v>
      </c>
    </row>
    <row r="21" spans="1:3" s="22" customFormat="1" ht="14.25" customHeight="1">
      <c r="A21" s="69">
        <v>30226</v>
      </c>
      <c r="B21" s="69" t="s">
        <v>253</v>
      </c>
      <c r="C21" s="72">
        <v>21.208</v>
      </c>
    </row>
    <row r="22" spans="1:3" s="22" customFormat="1" ht="14.25" customHeight="1">
      <c r="A22" s="69" t="s">
        <v>216</v>
      </c>
      <c r="B22" s="69" t="s">
        <v>217</v>
      </c>
      <c r="C22" s="72">
        <v>2.76531</v>
      </c>
    </row>
    <row r="23" spans="1:3" s="22" customFormat="1" ht="14.25" customHeight="1">
      <c r="A23" s="69" t="s">
        <v>218</v>
      </c>
      <c r="B23" s="69" t="s">
        <v>219</v>
      </c>
      <c r="C23" s="72">
        <v>0.397127</v>
      </c>
    </row>
    <row r="24" spans="1:3" s="22" customFormat="1" ht="14.25" customHeight="1">
      <c r="A24" s="69">
        <v>30231</v>
      </c>
      <c r="B24" s="69" t="s">
        <v>254</v>
      </c>
      <c r="C24" s="72">
        <v>8.497224000000001</v>
      </c>
    </row>
    <row r="25" spans="1:3" s="22" customFormat="1" ht="14.25" customHeight="1">
      <c r="A25" s="69" t="s">
        <v>220</v>
      </c>
      <c r="B25" s="69" t="s">
        <v>221</v>
      </c>
      <c r="C25" s="72">
        <v>0.07</v>
      </c>
    </row>
    <row r="26" spans="1:3" s="22" customFormat="1" ht="14.25" customHeight="1">
      <c r="A26" s="39">
        <v>30299</v>
      </c>
      <c r="B26" s="39" t="s">
        <v>255</v>
      </c>
      <c r="C26" s="72">
        <v>15.698917000000002</v>
      </c>
    </row>
    <row r="27" spans="1:3" s="21" customFormat="1" ht="15.75" customHeight="1">
      <c r="A27" s="41"/>
      <c r="B27" s="42"/>
      <c r="C27" s="28"/>
    </row>
    <row r="28" spans="1:3" s="21" customFormat="1" ht="15.75" customHeight="1">
      <c r="A28" s="41"/>
      <c r="B28" s="42"/>
      <c r="C28" s="28"/>
    </row>
    <row r="29" spans="1:3" s="22" customFormat="1" ht="15.75" customHeight="1">
      <c r="A29" s="40"/>
      <c r="B29" s="30"/>
      <c r="C29" s="31"/>
    </row>
    <row r="30" spans="1:3" ht="44.25" customHeight="1">
      <c r="A30" s="96" t="s">
        <v>132</v>
      </c>
      <c r="B30" s="97"/>
      <c r="C30" s="97"/>
    </row>
    <row r="31" ht="14.25">
      <c r="A31" s="24"/>
    </row>
    <row r="32" ht="14.25">
      <c r="A32" s="24"/>
    </row>
    <row r="33" ht="14.25">
      <c r="A33" s="24"/>
    </row>
    <row r="34" ht="14.25">
      <c r="A34" s="24"/>
    </row>
  </sheetData>
  <sheetProtection/>
  <mergeCells count="5">
    <mergeCell ref="A30:C30"/>
    <mergeCell ref="A6:B6"/>
    <mergeCell ref="A1:C1"/>
    <mergeCell ref="A4:B4"/>
    <mergeCell ref="C4:C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F31" sqref="F31"/>
    </sheetView>
  </sheetViews>
  <sheetFormatPr defaultColWidth="10.28125" defaultRowHeight="12.75"/>
  <cols>
    <col min="1" max="1" width="21.57421875" style="35" customWidth="1"/>
    <col min="2" max="3" width="18.28125" style="35" customWidth="1"/>
    <col min="4" max="4" width="20.140625" style="35" customWidth="1"/>
    <col min="5" max="5" width="10.8515625" style="35" customWidth="1"/>
    <col min="6" max="16384" width="10.28125" style="35" customWidth="1"/>
  </cols>
  <sheetData>
    <row r="1" spans="1:4" ht="27" customHeight="1">
      <c r="A1" s="106" t="s">
        <v>172</v>
      </c>
      <c r="B1" s="106"/>
      <c r="C1" s="106"/>
      <c r="D1" s="106"/>
    </row>
    <row r="2" spans="1:4" ht="15.75" customHeight="1">
      <c r="A2" s="36"/>
      <c r="B2" s="38"/>
      <c r="C2" s="38"/>
      <c r="D2" s="37" t="s">
        <v>151</v>
      </c>
    </row>
    <row r="3" spans="1:4" ht="15.75" customHeight="1">
      <c r="A3" s="38"/>
      <c r="B3" s="38"/>
      <c r="C3" s="38"/>
      <c r="D3" s="37" t="s">
        <v>130</v>
      </c>
    </row>
    <row r="4" spans="1:4" ht="18" customHeight="1">
      <c r="A4" s="107" t="s">
        <v>129</v>
      </c>
      <c r="B4" s="108" t="s">
        <v>152</v>
      </c>
      <c r="C4" s="109"/>
      <c r="D4" s="110"/>
    </row>
    <row r="5" spans="1:4" ht="18" customHeight="1">
      <c r="A5" s="107"/>
      <c r="B5" s="46" t="s">
        <v>153</v>
      </c>
      <c r="C5" s="46" t="s">
        <v>154</v>
      </c>
      <c r="D5" s="46" t="s">
        <v>155</v>
      </c>
    </row>
    <row r="6" spans="1:4" ht="18" customHeight="1">
      <c r="A6" s="47" t="s">
        <v>28</v>
      </c>
      <c r="B6" s="80"/>
      <c r="C6" s="80">
        <f>C7+C9</f>
        <v>210.22899999999998</v>
      </c>
      <c r="D6" s="80"/>
    </row>
    <row r="7" spans="1:4" ht="18" customHeight="1">
      <c r="A7" s="48" t="s">
        <v>156</v>
      </c>
      <c r="B7" s="81"/>
      <c r="C7" s="81">
        <v>77.8424</v>
      </c>
      <c r="D7" s="81"/>
    </row>
    <row r="8" spans="1:4" ht="18" customHeight="1">
      <c r="A8" s="48" t="s">
        <v>157</v>
      </c>
      <c r="B8" s="81"/>
      <c r="C8" s="81"/>
      <c r="D8" s="81"/>
    </row>
    <row r="9" spans="1:4" ht="18" customHeight="1">
      <c r="A9" s="48" t="s">
        <v>158</v>
      </c>
      <c r="B9" s="81"/>
      <c r="C9" s="81">
        <v>132.3866</v>
      </c>
      <c r="D9" s="81"/>
    </row>
    <row r="10" spans="1:4" ht="33" customHeight="1">
      <c r="A10" s="111" t="s">
        <v>159</v>
      </c>
      <c r="B10" s="111"/>
      <c r="C10" s="111"/>
      <c r="D10" s="111"/>
    </row>
  </sheetData>
  <sheetProtection/>
  <mergeCells count="4">
    <mergeCell ref="A1:D1"/>
    <mergeCell ref="A4:A5"/>
    <mergeCell ref="B4:D4"/>
    <mergeCell ref="A10:D10"/>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F43" sqref="F43"/>
    </sheetView>
  </sheetViews>
  <sheetFormatPr defaultColWidth="9.140625" defaultRowHeight="12.75"/>
  <cols>
    <col min="1" max="1" width="13.421875" style="12" customWidth="1"/>
    <col min="2" max="2" width="4.140625" style="12" customWidth="1"/>
    <col min="3" max="3" width="12.7109375" style="12" hidden="1" customWidth="1"/>
    <col min="4" max="4" width="25.00390625" style="12" customWidth="1"/>
    <col min="5" max="5" width="18.28125" style="12" customWidth="1"/>
    <col min="6" max="6" width="22.140625" style="12" customWidth="1"/>
    <col min="7" max="7" width="9.421875" style="12" customWidth="1"/>
    <col min="8" max="8" width="6.7109375" style="12" customWidth="1"/>
    <col min="9" max="9" width="7.00390625" style="12" customWidth="1"/>
    <col min="10" max="10" width="9.28125" style="12" customWidth="1"/>
    <col min="11" max="11" width="5.421875" style="12" customWidth="1"/>
    <col min="12" max="12" width="9.7109375" style="12" customWidth="1"/>
    <col min="13" max="16384" width="9.140625" style="12" customWidth="1"/>
  </cols>
  <sheetData>
    <row r="1" spans="3:11" ht="25.5">
      <c r="C1" s="83" t="s">
        <v>162</v>
      </c>
      <c r="D1" s="83"/>
      <c r="E1" s="83"/>
      <c r="F1" s="83"/>
      <c r="G1" s="83"/>
      <c r="H1" s="83"/>
      <c r="I1" s="83"/>
      <c r="J1" s="83"/>
      <c r="K1" s="83"/>
    </row>
    <row r="2" ht="15.75" customHeight="1">
      <c r="K2" s="13" t="s">
        <v>77</v>
      </c>
    </row>
    <row r="3" spans="3:11" ht="15.75" customHeight="1">
      <c r="C3" s="14"/>
      <c r="G3" s="17"/>
      <c r="K3" s="15" t="s">
        <v>15</v>
      </c>
    </row>
    <row r="4" spans="1:11" ht="15" customHeight="1">
      <c r="A4" s="86" t="s">
        <v>57</v>
      </c>
      <c r="B4" s="86"/>
      <c r="C4" s="86"/>
      <c r="D4" s="86"/>
      <c r="E4" s="87" t="s">
        <v>69</v>
      </c>
      <c r="F4" s="87" t="s">
        <v>45</v>
      </c>
      <c r="G4" s="87" t="s">
        <v>1</v>
      </c>
      <c r="H4" s="87" t="s">
        <v>58</v>
      </c>
      <c r="I4" s="87" t="s">
        <v>43</v>
      </c>
      <c r="J4" s="87" t="s">
        <v>52</v>
      </c>
      <c r="K4" s="87" t="s">
        <v>48</v>
      </c>
    </row>
    <row r="5" spans="1:11" ht="31.5" customHeight="1">
      <c r="A5" s="87" t="s">
        <v>82</v>
      </c>
      <c r="B5" s="87"/>
      <c r="C5" s="87"/>
      <c r="D5" s="6" t="s">
        <v>61</v>
      </c>
      <c r="E5" s="87" t="s">
        <v>72</v>
      </c>
      <c r="F5" s="87" t="s">
        <v>72</v>
      </c>
      <c r="G5" s="87" t="s">
        <v>72</v>
      </c>
      <c r="H5" s="87" t="s">
        <v>72</v>
      </c>
      <c r="I5" s="87" t="s">
        <v>72</v>
      </c>
      <c r="J5" s="87" t="s">
        <v>72</v>
      </c>
      <c r="K5" s="87" t="s">
        <v>29</v>
      </c>
    </row>
    <row r="6" spans="1:11" ht="15.75" customHeight="1">
      <c r="A6" s="86" t="s">
        <v>28</v>
      </c>
      <c r="B6" s="86"/>
      <c r="C6" s="86"/>
      <c r="D6" s="86"/>
      <c r="E6" s="55">
        <v>1281.543166</v>
      </c>
      <c r="F6" s="55">
        <v>1281.543166</v>
      </c>
      <c r="G6" s="8"/>
      <c r="H6" s="8"/>
      <c r="I6" s="8"/>
      <c r="J6" s="8"/>
      <c r="K6" s="8"/>
    </row>
    <row r="7" spans="1:11" ht="15.75" customHeight="1">
      <c r="A7" s="88">
        <v>201</v>
      </c>
      <c r="B7" s="88" t="s">
        <v>72</v>
      </c>
      <c r="C7" s="88" t="s">
        <v>72</v>
      </c>
      <c r="D7" s="49" t="s">
        <v>174</v>
      </c>
      <c r="E7" s="55">
        <v>1152.127654</v>
      </c>
      <c r="F7" s="55">
        <v>1152.127654</v>
      </c>
      <c r="G7" s="8"/>
      <c r="H7" s="8"/>
      <c r="I7" s="8"/>
      <c r="J7" s="8"/>
      <c r="K7" s="8"/>
    </row>
    <row r="8" spans="1:11" ht="15.75" customHeight="1">
      <c r="A8" s="88">
        <v>20126</v>
      </c>
      <c r="B8" s="88" t="s">
        <v>72</v>
      </c>
      <c r="C8" s="88" t="s">
        <v>72</v>
      </c>
      <c r="D8" s="49" t="s">
        <v>176</v>
      </c>
      <c r="E8" s="55">
        <v>1152.127654</v>
      </c>
      <c r="F8" s="55">
        <v>1152.127654</v>
      </c>
      <c r="G8" s="8"/>
      <c r="H8" s="8"/>
      <c r="I8" s="8"/>
      <c r="J8" s="8"/>
      <c r="K8" s="8"/>
    </row>
    <row r="9" spans="1:11" ht="15.75" customHeight="1">
      <c r="A9" s="88">
        <v>2012601</v>
      </c>
      <c r="B9" s="88" t="s">
        <v>72</v>
      </c>
      <c r="C9" s="88" t="s">
        <v>72</v>
      </c>
      <c r="D9" s="49" t="s">
        <v>178</v>
      </c>
      <c r="E9" s="55">
        <v>656.0935139999999</v>
      </c>
      <c r="F9" s="55">
        <v>656.0935139999999</v>
      </c>
      <c r="G9" s="8"/>
      <c r="H9" s="8"/>
      <c r="I9" s="8"/>
      <c r="J9" s="8"/>
      <c r="K9" s="8"/>
    </row>
    <row r="10" spans="1:11" ht="15.75" customHeight="1">
      <c r="A10" s="88">
        <v>2012602</v>
      </c>
      <c r="B10" s="88" t="s">
        <v>72</v>
      </c>
      <c r="C10" s="88" t="s">
        <v>72</v>
      </c>
      <c r="D10" s="49" t="s">
        <v>180</v>
      </c>
      <c r="E10" s="55">
        <v>488.03414000000004</v>
      </c>
      <c r="F10" s="55">
        <v>488.03414000000004</v>
      </c>
      <c r="G10" s="8"/>
      <c r="H10" s="8"/>
      <c r="I10" s="8"/>
      <c r="J10" s="8"/>
      <c r="K10" s="8"/>
    </row>
    <row r="11" spans="1:11" ht="15.75" customHeight="1">
      <c r="A11" s="88">
        <v>2012604</v>
      </c>
      <c r="B11" s="88" t="s">
        <v>72</v>
      </c>
      <c r="C11" s="88" t="s">
        <v>72</v>
      </c>
      <c r="D11" s="49" t="s">
        <v>182</v>
      </c>
      <c r="E11" s="55">
        <v>8</v>
      </c>
      <c r="F11" s="55">
        <v>8</v>
      </c>
      <c r="G11" s="8"/>
      <c r="H11" s="8"/>
      <c r="I11" s="8"/>
      <c r="J11" s="8"/>
      <c r="K11" s="8"/>
    </row>
    <row r="12" spans="1:11" ht="15.75" customHeight="1">
      <c r="A12" s="88">
        <v>207</v>
      </c>
      <c r="B12" s="88" t="s">
        <v>72</v>
      </c>
      <c r="C12" s="88" t="s">
        <v>72</v>
      </c>
      <c r="D12" s="49" t="s">
        <v>184</v>
      </c>
      <c r="E12" s="55">
        <v>25</v>
      </c>
      <c r="F12" s="55">
        <v>25</v>
      </c>
      <c r="G12" s="8"/>
      <c r="H12" s="8"/>
      <c r="I12" s="8"/>
      <c r="J12" s="8"/>
      <c r="K12" s="8"/>
    </row>
    <row r="13" spans="1:11" ht="15.75" customHeight="1">
      <c r="A13" s="88">
        <v>20701</v>
      </c>
      <c r="B13" s="88" t="s">
        <v>72</v>
      </c>
      <c r="C13" s="88" t="s">
        <v>72</v>
      </c>
      <c r="D13" s="49" t="s">
        <v>186</v>
      </c>
      <c r="E13" s="55">
        <v>25</v>
      </c>
      <c r="F13" s="55">
        <v>25</v>
      </c>
      <c r="G13" s="8"/>
      <c r="H13" s="8"/>
      <c r="I13" s="8"/>
      <c r="J13" s="8"/>
      <c r="K13" s="8"/>
    </row>
    <row r="14" spans="1:11" ht="13.5">
      <c r="A14" s="88">
        <v>2070105</v>
      </c>
      <c r="B14" s="88" t="s">
        <v>72</v>
      </c>
      <c r="C14" s="88" t="s">
        <v>72</v>
      </c>
      <c r="D14" s="49" t="s">
        <v>188</v>
      </c>
      <c r="E14" s="55">
        <v>25</v>
      </c>
      <c r="F14" s="55">
        <v>25</v>
      </c>
      <c r="G14" s="16"/>
      <c r="H14" s="16"/>
      <c r="I14" s="16"/>
      <c r="J14" s="16"/>
      <c r="K14" s="16"/>
    </row>
    <row r="15" spans="1:11" ht="14.25">
      <c r="A15" s="88">
        <v>210</v>
      </c>
      <c r="B15" s="88" t="s">
        <v>72</v>
      </c>
      <c r="C15" s="88" t="s">
        <v>72</v>
      </c>
      <c r="D15" s="49" t="s">
        <v>190</v>
      </c>
      <c r="E15" s="55">
        <v>33.93936</v>
      </c>
      <c r="F15" s="55">
        <v>33.93936</v>
      </c>
      <c r="G15" s="50"/>
      <c r="H15" s="16"/>
      <c r="I15" s="16"/>
      <c r="J15" s="16"/>
      <c r="K15" s="16"/>
    </row>
    <row r="16" spans="1:11" ht="13.5">
      <c r="A16" s="88">
        <v>21005</v>
      </c>
      <c r="B16" s="88" t="s">
        <v>72</v>
      </c>
      <c r="C16" s="88" t="s">
        <v>72</v>
      </c>
      <c r="D16" s="49" t="s">
        <v>192</v>
      </c>
      <c r="E16" s="55">
        <v>33.93936</v>
      </c>
      <c r="F16" s="55">
        <v>33.93936</v>
      </c>
      <c r="G16" s="16"/>
      <c r="H16" s="16"/>
      <c r="I16" s="16"/>
      <c r="J16" s="16"/>
      <c r="K16" s="16"/>
    </row>
    <row r="17" spans="1:11" ht="13.5">
      <c r="A17" s="88">
        <v>2100501</v>
      </c>
      <c r="B17" s="88" t="s">
        <v>72</v>
      </c>
      <c r="C17" s="88" t="s">
        <v>72</v>
      </c>
      <c r="D17" s="49" t="s">
        <v>194</v>
      </c>
      <c r="E17" s="55">
        <v>33.93936</v>
      </c>
      <c r="F17" s="55">
        <v>33.93936</v>
      </c>
      <c r="G17" s="16"/>
      <c r="H17" s="16"/>
      <c r="I17" s="16"/>
      <c r="J17" s="16"/>
      <c r="K17" s="16"/>
    </row>
    <row r="18" spans="1:11" ht="13.5">
      <c r="A18" s="88">
        <v>211</v>
      </c>
      <c r="B18" s="88" t="s">
        <v>72</v>
      </c>
      <c r="C18" s="88" t="s">
        <v>72</v>
      </c>
      <c r="D18" s="49" t="s">
        <v>196</v>
      </c>
      <c r="E18" s="55">
        <v>9.5</v>
      </c>
      <c r="F18" s="55">
        <v>9.5</v>
      </c>
      <c r="G18" s="16"/>
      <c r="H18" s="16"/>
      <c r="I18" s="16"/>
      <c r="J18" s="16"/>
      <c r="K18" s="16"/>
    </row>
    <row r="19" spans="1:11" ht="13.5">
      <c r="A19" s="88">
        <v>21112</v>
      </c>
      <c r="B19" s="88" t="s">
        <v>72</v>
      </c>
      <c r="C19" s="88" t="s">
        <v>72</v>
      </c>
      <c r="D19" s="49" t="s">
        <v>198</v>
      </c>
      <c r="E19" s="55">
        <v>9.5</v>
      </c>
      <c r="F19" s="55">
        <v>9.5</v>
      </c>
      <c r="G19" s="16"/>
      <c r="H19" s="16"/>
      <c r="I19" s="16"/>
      <c r="J19" s="16"/>
      <c r="K19" s="16"/>
    </row>
    <row r="20" spans="1:11" ht="13.5">
      <c r="A20" s="88">
        <v>2111201</v>
      </c>
      <c r="B20" s="88" t="s">
        <v>72</v>
      </c>
      <c r="C20" s="88" t="s">
        <v>72</v>
      </c>
      <c r="D20" s="49" t="s">
        <v>200</v>
      </c>
      <c r="E20" s="55">
        <v>9.5</v>
      </c>
      <c r="F20" s="55">
        <v>9.5</v>
      </c>
      <c r="G20" s="16"/>
      <c r="H20" s="16"/>
      <c r="I20" s="16"/>
      <c r="J20" s="16"/>
      <c r="K20" s="16"/>
    </row>
    <row r="21" spans="1:11" ht="13.5">
      <c r="A21" s="88">
        <v>221</v>
      </c>
      <c r="B21" s="88" t="s">
        <v>72</v>
      </c>
      <c r="C21" s="88" t="s">
        <v>72</v>
      </c>
      <c r="D21" s="49" t="s">
        <v>202</v>
      </c>
      <c r="E21" s="55">
        <v>60.976152</v>
      </c>
      <c r="F21" s="55">
        <v>60.976152</v>
      </c>
      <c r="G21" s="16"/>
      <c r="H21" s="16"/>
      <c r="I21" s="16"/>
      <c r="J21" s="16"/>
      <c r="K21" s="16"/>
    </row>
    <row r="22" spans="1:11" ht="13.5">
      <c r="A22" s="88">
        <v>22102</v>
      </c>
      <c r="B22" s="88" t="s">
        <v>72</v>
      </c>
      <c r="C22" s="88" t="s">
        <v>72</v>
      </c>
      <c r="D22" s="49" t="s">
        <v>204</v>
      </c>
      <c r="E22" s="55">
        <v>60.976152</v>
      </c>
      <c r="F22" s="55">
        <v>60.976152</v>
      </c>
      <c r="G22" s="16"/>
      <c r="H22" s="16"/>
      <c r="I22" s="16"/>
      <c r="J22" s="16"/>
      <c r="K22" s="16"/>
    </row>
    <row r="23" spans="1:11" ht="13.5">
      <c r="A23" s="88">
        <v>2210201</v>
      </c>
      <c r="B23" s="88" t="s">
        <v>72</v>
      </c>
      <c r="C23" s="88" t="s">
        <v>72</v>
      </c>
      <c r="D23" s="49" t="s">
        <v>206</v>
      </c>
      <c r="E23" s="55">
        <v>41.652744</v>
      </c>
      <c r="F23" s="55">
        <v>41.652744</v>
      </c>
      <c r="G23" s="16"/>
      <c r="H23" s="16"/>
      <c r="I23" s="16"/>
      <c r="J23" s="16"/>
      <c r="K23" s="16"/>
    </row>
    <row r="24" spans="1:11" ht="13.5">
      <c r="A24" s="88">
        <v>2210202</v>
      </c>
      <c r="B24" s="88" t="s">
        <v>72</v>
      </c>
      <c r="C24" s="88" t="s">
        <v>72</v>
      </c>
      <c r="D24" s="49" t="s">
        <v>208</v>
      </c>
      <c r="E24" s="55">
        <v>14.825207999999998</v>
      </c>
      <c r="F24" s="55">
        <v>14.825207999999998</v>
      </c>
      <c r="G24" s="16"/>
      <c r="H24" s="16"/>
      <c r="I24" s="16"/>
      <c r="J24" s="16"/>
      <c r="K24" s="16"/>
    </row>
    <row r="25" spans="1:11" ht="13.5">
      <c r="A25" s="88">
        <v>2210203</v>
      </c>
      <c r="B25" s="88" t="s">
        <v>72</v>
      </c>
      <c r="C25" s="88" t="s">
        <v>72</v>
      </c>
      <c r="D25" s="49" t="s">
        <v>210</v>
      </c>
      <c r="E25" s="55">
        <v>4.4982</v>
      </c>
      <c r="F25" s="55">
        <v>4.4982</v>
      </c>
      <c r="G25" s="16"/>
      <c r="H25" s="16"/>
      <c r="I25" s="16"/>
      <c r="J25" s="16"/>
      <c r="K25" s="16"/>
    </row>
  </sheetData>
  <sheetProtection/>
  <mergeCells count="30">
    <mergeCell ref="A23:C23"/>
    <mergeCell ref="A24:C24"/>
    <mergeCell ref="A25:C25"/>
    <mergeCell ref="A4:D4"/>
    <mergeCell ref="A5:C5"/>
    <mergeCell ref="A6:D6"/>
    <mergeCell ref="A19:C19"/>
    <mergeCell ref="A20:C20"/>
    <mergeCell ref="A21:C21"/>
    <mergeCell ref="A22:C22"/>
    <mergeCell ref="A15:C15"/>
    <mergeCell ref="A16:C16"/>
    <mergeCell ref="A17:C17"/>
    <mergeCell ref="A18:C18"/>
    <mergeCell ref="A11:C11"/>
    <mergeCell ref="A12:C12"/>
    <mergeCell ref="A13:C13"/>
    <mergeCell ref="A14:C14"/>
    <mergeCell ref="A7:C7"/>
    <mergeCell ref="A8:C8"/>
    <mergeCell ref="A9:C9"/>
    <mergeCell ref="A10:C10"/>
    <mergeCell ref="C1:K1"/>
    <mergeCell ref="H4:H5"/>
    <mergeCell ref="I4:I5"/>
    <mergeCell ref="J4:J5"/>
    <mergeCell ref="K4:K5"/>
    <mergeCell ref="E4:E5"/>
    <mergeCell ref="F4:F5"/>
    <mergeCell ref="G4: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N32" sqref="N32"/>
    </sheetView>
  </sheetViews>
  <sheetFormatPr defaultColWidth="9.140625" defaultRowHeight="12.75"/>
  <cols>
    <col min="1" max="2" width="9.140625" style="1" customWidth="1"/>
    <col min="3" max="3" width="12.7109375" style="1" customWidth="1"/>
    <col min="4" max="4" width="15.7109375" style="1" customWidth="1"/>
    <col min="5" max="10" width="13.7109375" style="1" customWidth="1"/>
    <col min="11" max="11" width="9.7109375" style="1" customWidth="1"/>
    <col min="12" max="16384" width="9.140625" style="1" customWidth="1"/>
  </cols>
  <sheetData>
    <row r="1" spans="3:10" ht="25.5">
      <c r="C1" s="89" t="s">
        <v>163</v>
      </c>
      <c r="D1" s="89"/>
      <c r="E1" s="89"/>
      <c r="F1" s="89"/>
      <c r="G1" s="89"/>
      <c r="H1" s="89"/>
      <c r="I1" s="89"/>
      <c r="J1" s="89"/>
    </row>
    <row r="2" ht="15.75" customHeight="1">
      <c r="J2" s="4" t="s">
        <v>261</v>
      </c>
    </row>
    <row r="3" spans="3:10" ht="15.75" customHeight="1">
      <c r="C3" s="2"/>
      <c r="F3" s="3"/>
      <c r="J3" s="5" t="s">
        <v>15</v>
      </c>
    </row>
    <row r="4" spans="1:10" ht="15.75" customHeight="1">
      <c r="A4" s="86" t="s">
        <v>57</v>
      </c>
      <c r="B4" s="86"/>
      <c r="C4" s="86"/>
      <c r="D4" s="86"/>
      <c r="E4" s="87" t="s">
        <v>31</v>
      </c>
      <c r="F4" s="87" t="s">
        <v>54</v>
      </c>
      <c r="G4" s="87" t="s">
        <v>8</v>
      </c>
      <c r="H4" s="87" t="s">
        <v>49</v>
      </c>
      <c r="I4" s="87" t="s">
        <v>26</v>
      </c>
      <c r="J4" s="87" t="s">
        <v>13</v>
      </c>
    </row>
    <row r="5" spans="1:10" ht="31.5" customHeight="1">
      <c r="A5" s="87" t="s">
        <v>82</v>
      </c>
      <c r="B5" s="87"/>
      <c r="C5" s="87"/>
      <c r="D5" s="6" t="s">
        <v>61</v>
      </c>
      <c r="E5" s="87" t="s">
        <v>72</v>
      </c>
      <c r="F5" s="87" t="s">
        <v>72</v>
      </c>
      <c r="G5" s="87" t="s">
        <v>72</v>
      </c>
      <c r="H5" s="87" t="s">
        <v>72</v>
      </c>
      <c r="I5" s="87" t="s">
        <v>72</v>
      </c>
      <c r="J5" s="87" t="s">
        <v>72</v>
      </c>
    </row>
    <row r="6" spans="1:10" ht="15.75" customHeight="1">
      <c r="A6" s="86" t="s">
        <v>28</v>
      </c>
      <c r="B6" s="86"/>
      <c r="C6" s="86"/>
      <c r="D6" s="86"/>
      <c r="E6" s="55">
        <v>1281.543166</v>
      </c>
      <c r="F6" s="56">
        <v>751.009026</v>
      </c>
      <c r="G6" s="56">
        <v>530.5341400000001</v>
      </c>
      <c r="H6" s="8"/>
      <c r="I6" s="8"/>
      <c r="J6" s="8"/>
    </row>
    <row r="7" spans="1:10" ht="15.75" customHeight="1">
      <c r="A7" s="88" t="s">
        <v>173</v>
      </c>
      <c r="B7" s="88" t="s">
        <v>72</v>
      </c>
      <c r="C7" s="88" t="s">
        <v>72</v>
      </c>
      <c r="D7" s="49" t="s">
        <v>174</v>
      </c>
      <c r="E7" s="55">
        <v>1152.127654</v>
      </c>
      <c r="F7" s="55">
        <v>656.0935139999999</v>
      </c>
      <c r="G7" s="55">
        <v>496.03414000000004</v>
      </c>
      <c r="H7" s="8"/>
      <c r="I7" s="8"/>
      <c r="J7" s="8"/>
    </row>
    <row r="8" spans="1:10" ht="15.75" customHeight="1">
      <c r="A8" s="88" t="s">
        <v>175</v>
      </c>
      <c r="B8" s="88" t="s">
        <v>72</v>
      </c>
      <c r="C8" s="88" t="s">
        <v>72</v>
      </c>
      <c r="D8" s="49" t="s">
        <v>176</v>
      </c>
      <c r="E8" s="55">
        <v>1152.127654</v>
      </c>
      <c r="F8" s="55">
        <v>656.0935139999999</v>
      </c>
      <c r="G8" s="55">
        <v>496.03414000000004</v>
      </c>
      <c r="H8" s="8"/>
      <c r="I8" s="8"/>
      <c r="J8" s="8"/>
    </row>
    <row r="9" spans="1:10" ht="15.75" customHeight="1">
      <c r="A9" s="88" t="s">
        <v>177</v>
      </c>
      <c r="B9" s="88" t="s">
        <v>72</v>
      </c>
      <c r="C9" s="88" t="s">
        <v>72</v>
      </c>
      <c r="D9" s="49" t="s">
        <v>178</v>
      </c>
      <c r="E9" s="55">
        <v>656.0935139999999</v>
      </c>
      <c r="F9" s="55">
        <v>656.0935139999999</v>
      </c>
      <c r="G9" s="55">
        <v>0</v>
      </c>
      <c r="H9" s="8"/>
      <c r="I9" s="8"/>
      <c r="J9" s="8"/>
    </row>
    <row r="10" spans="1:10" ht="15.75" customHeight="1">
      <c r="A10" s="88" t="s">
        <v>179</v>
      </c>
      <c r="B10" s="88" t="s">
        <v>72</v>
      </c>
      <c r="C10" s="88" t="s">
        <v>72</v>
      </c>
      <c r="D10" s="49" t="s">
        <v>180</v>
      </c>
      <c r="E10" s="55">
        <v>488.03414000000004</v>
      </c>
      <c r="F10" s="55">
        <v>0</v>
      </c>
      <c r="G10" s="55">
        <v>488.03414000000004</v>
      </c>
      <c r="H10" s="8"/>
      <c r="I10" s="8"/>
      <c r="J10" s="8"/>
    </row>
    <row r="11" spans="1:10" ht="15.75" customHeight="1">
      <c r="A11" s="88" t="s">
        <v>181</v>
      </c>
      <c r="B11" s="88" t="s">
        <v>72</v>
      </c>
      <c r="C11" s="88" t="s">
        <v>72</v>
      </c>
      <c r="D11" s="49" t="s">
        <v>182</v>
      </c>
      <c r="E11" s="55">
        <v>8</v>
      </c>
      <c r="F11" s="55">
        <v>0</v>
      </c>
      <c r="G11" s="55">
        <v>8</v>
      </c>
      <c r="H11" s="8"/>
      <c r="I11" s="8"/>
      <c r="J11" s="8"/>
    </row>
    <row r="12" spans="1:10" ht="15.75" customHeight="1">
      <c r="A12" s="88" t="s">
        <v>183</v>
      </c>
      <c r="B12" s="88" t="s">
        <v>72</v>
      </c>
      <c r="C12" s="88" t="s">
        <v>72</v>
      </c>
      <c r="D12" s="49" t="s">
        <v>184</v>
      </c>
      <c r="E12" s="55">
        <v>25</v>
      </c>
      <c r="F12" s="55">
        <v>0</v>
      </c>
      <c r="G12" s="55">
        <v>25</v>
      </c>
      <c r="H12" s="8"/>
      <c r="I12" s="8"/>
      <c r="J12" s="8"/>
    </row>
    <row r="13" spans="1:10" ht="15.75" customHeight="1">
      <c r="A13" s="88" t="s">
        <v>185</v>
      </c>
      <c r="B13" s="88" t="s">
        <v>72</v>
      </c>
      <c r="C13" s="88" t="s">
        <v>72</v>
      </c>
      <c r="D13" s="49" t="s">
        <v>186</v>
      </c>
      <c r="E13" s="55">
        <v>25</v>
      </c>
      <c r="F13" s="55">
        <v>0</v>
      </c>
      <c r="G13" s="55">
        <v>25</v>
      </c>
      <c r="H13" s="8"/>
      <c r="I13" s="8"/>
      <c r="J13" s="8"/>
    </row>
    <row r="14" spans="1:10" ht="13.5">
      <c r="A14" s="88" t="s">
        <v>187</v>
      </c>
      <c r="B14" s="88" t="s">
        <v>72</v>
      </c>
      <c r="C14" s="88" t="s">
        <v>72</v>
      </c>
      <c r="D14" s="49" t="s">
        <v>188</v>
      </c>
      <c r="E14" s="55">
        <v>25</v>
      </c>
      <c r="F14" s="55">
        <v>0</v>
      </c>
      <c r="G14" s="55">
        <v>25</v>
      </c>
      <c r="H14" s="8"/>
      <c r="I14" s="54"/>
      <c r="J14" s="54"/>
    </row>
    <row r="15" spans="1:10" ht="13.5">
      <c r="A15" s="88" t="s">
        <v>189</v>
      </c>
      <c r="B15" s="88" t="s">
        <v>72</v>
      </c>
      <c r="C15" s="88" t="s">
        <v>72</v>
      </c>
      <c r="D15" s="49" t="s">
        <v>190</v>
      </c>
      <c r="E15" s="55">
        <v>33.93936</v>
      </c>
      <c r="F15" s="55">
        <v>33.93936</v>
      </c>
      <c r="G15" s="55">
        <v>0</v>
      </c>
      <c r="H15" s="8"/>
      <c r="I15" s="54"/>
      <c r="J15" s="54"/>
    </row>
    <row r="16" spans="1:10" ht="13.5">
      <c r="A16" s="88" t="s">
        <v>191</v>
      </c>
      <c r="B16" s="88" t="s">
        <v>72</v>
      </c>
      <c r="C16" s="88" t="s">
        <v>72</v>
      </c>
      <c r="D16" s="49" t="s">
        <v>192</v>
      </c>
      <c r="E16" s="55">
        <v>33.93936</v>
      </c>
      <c r="F16" s="55">
        <v>33.93936</v>
      </c>
      <c r="G16" s="55">
        <v>0</v>
      </c>
      <c r="H16" s="8"/>
      <c r="I16" s="54"/>
      <c r="J16" s="54"/>
    </row>
    <row r="17" spans="1:10" ht="13.5">
      <c r="A17" s="88" t="s">
        <v>193</v>
      </c>
      <c r="B17" s="88" t="s">
        <v>72</v>
      </c>
      <c r="C17" s="88" t="s">
        <v>72</v>
      </c>
      <c r="D17" s="49" t="s">
        <v>194</v>
      </c>
      <c r="E17" s="55">
        <v>33.93936</v>
      </c>
      <c r="F17" s="55">
        <v>33.93936</v>
      </c>
      <c r="G17" s="55">
        <v>0</v>
      </c>
      <c r="H17" s="8"/>
      <c r="I17" s="54"/>
      <c r="J17" s="54"/>
    </row>
    <row r="18" spans="1:10" ht="13.5">
      <c r="A18" s="88" t="s">
        <v>195</v>
      </c>
      <c r="B18" s="88" t="s">
        <v>72</v>
      </c>
      <c r="C18" s="88" t="s">
        <v>72</v>
      </c>
      <c r="D18" s="49" t="s">
        <v>196</v>
      </c>
      <c r="E18" s="55">
        <v>9.5</v>
      </c>
      <c r="F18" s="55">
        <v>0</v>
      </c>
      <c r="G18" s="55">
        <v>9.5</v>
      </c>
      <c r="H18" s="8"/>
      <c r="I18" s="54"/>
      <c r="J18" s="54"/>
    </row>
    <row r="19" spans="1:10" ht="13.5">
      <c r="A19" s="88" t="s">
        <v>197</v>
      </c>
      <c r="B19" s="88" t="s">
        <v>72</v>
      </c>
      <c r="C19" s="88" t="s">
        <v>72</v>
      </c>
      <c r="D19" s="49" t="s">
        <v>198</v>
      </c>
      <c r="E19" s="55">
        <v>9.5</v>
      </c>
      <c r="F19" s="55">
        <v>0</v>
      </c>
      <c r="G19" s="55">
        <v>9.5</v>
      </c>
      <c r="H19" s="8"/>
      <c r="I19" s="54"/>
      <c r="J19" s="54"/>
    </row>
    <row r="20" spans="1:10" ht="13.5">
      <c r="A20" s="88" t="s">
        <v>199</v>
      </c>
      <c r="B20" s="88" t="s">
        <v>72</v>
      </c>
      <c r="C20" s="88" t="s">
        <v>72</v>
      </c>
      <c r="D20" s="49" t="s">
        <v>200</v>
      </c>
      <c r="E20" s="55">
        <v>9.5</v>
      </c>
      <c r="F20" s="55">
        <v>0</v>
      </c>
      <c r="G20" s="55">
        <v>9.5</v>
      </c>
      <c r="H20" s="8"/>
      <c r="I20" s="54"/>
      <c r="J20" s="54"/>
    </row>
    <row r="21" spans="1:10" ht="13.5">
      <c r="A21" s="88" t="s">
        <v>201</v>
      </c>
      <c r="B21" s="88" t="s">
        <v>72</v>
      </c>
      <c r="C21" s="88" t="s">
        <v>72</v>
      </c>
      <c r="D21" s="49" t="s">
        <v>202</v>
      </c>
      <c r="E21" s="55">
        <v>60.976152</v>
      </c>
      <c r="F21" s="55">
        <v>60.976152</v>
      </c>
      <c r="G21" s="55">
        <v>0</v>
      </c>
      <c r="H21" s="8"/>
      <c r="I21" s="54"/>
      <c r="J21" s="54"/>
    </row>
    <row r="22" spans="1:10" ht="13.5">
      <c r="A22" s="88" t="s">
        <v>203</v>
      </c>
      <c r="B22" s="88" t="s">
        <v>72</v>
      </c>
      <c r="C22" s="88" t="s">
        <v>72</v>
      </c>
      <c r="D22" s="49" t="s">
        <v>204</v>
      </c>
      <c r="E22" s="55">
        <v>60.976152</v>
      </c>
      <c r="F22" s="55">
        <v>60.976152</v>
      </c>
      <c r="G22" s="55">
        <v>0</v>
      </c>
      <c r="H22" s="8"/>
      <c r="I22" s="54"/>
      <c r="J22" s="54"/>
    </row>
    <row r="23" spans="1:10" ht="13.5">
      <c r="A23" s="88" t="s">
        <v>205</v>
      </c>
      <c r="B23" s="88" t="s">
        <v>72</v>
      </c>
      <c r="C23" s="88" t="s">
        <v>72</v>
      </c>
      <c r="D23" s="49" t="s">
        <v>206</v>
      </c>
      <c r="E23" s="55">
        <v>41.652744</v>
      </c>
      <c r="F23" s="55">
        <v>41.652744</v>
      </c>
      <c r="G23" s="55">
        <v>0</v>
      </c>
      <c r="H23" s="8"/>
      <c r="I23" s="54"/>
      <c r="J23" s="54"/>
    </row>
    <row r="24" spans="1:10" ht="13.5">
      <c r="A24" s="88" t="s">
        <v>207</v>
      </c>
      <c r="B24" s="88" t="s">
        <v>72</v>
      </c>
      <c r="C24" s="88" t="s">
        <v>72</v>
      </c>
      <c r="D24" s="49" t="s">
        <v>208</v>
      </c>
      <c r="E24" s="55">
        <v>14.825207999999998</v>
      </c>
      <c r="F24" s="55">
        <v>14.825207999999998</v>
      </c>
      <c r="G24" s="55">
        <v>0</v>
      </c>
      <c r="H24" s="8"/>
      <c r="I24" s="54"/>
      <c r="J24" s="54"/>
    </row>
    <row r="25" spans="1:10" ht="13.5">
      <c r="A25" s="88" t="s">
        <v>209</v>
      </c>
      <c r="B25" s="88" t="s">
        <v>72</v>
      </c>
      <c r="C25" s="88" t="s">
        <v>72</v>
      </c>
      <c r="D25" s="49" t="s">
        <v>210</v>
      </c>
      <c r="E25" s="55">
        <v>4.4982</v>
      </c>
      <c r="F25" s="55">
        <v>4.4982</v>
      </c>
      <c r="G25" s="55">
        <v>0</v>
      </c>
      <c r="H25" s="8"/>
      <c r="I25" s="54"/>
      <c r="J25" s="54"/>
    </row>
    <row r="26" spans="6:8" ht="13.5">
      <c r="F26" s="51"/>
      <c r="G26" s="51"/>
      <c r="H26" s="53"/>
    </row>
    <row r="27" spans="6:8" ht="12.75">
      <c r="F27" s="52"/>
      <c r="G27" s="52"/>
      <c r="H27" s="52"/>
    </row>
  </sheetData>
  <sheetProtection/>
  <mergeCells count="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7:C7"/>
    <mergeCell ref="A8:C8"/>
    <mergeCell ref="A9:C9"/>
    <mergeCell ref="A6:D6"/>
    <mergeCell ref="C1:J1"/>
    <mergeCell ref="H4:H5"/>
    <mergeCell ref="I4:I5"/>
    <mergeCell ref="J4:J5"/>
    <mergeCell ref="E4:E5"/>
    <mergeCell ref="F4:F5"/>
    <mergeCell ref="G4:G5"/>
    <mergeCell ref="A5:C5"/>
    <mergeCell ref="A4:D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E14" sqref="E14"/>
    </sheetView>
  </sheetViews>
  <sheetFormatPr defaultColWidth="9.140625" defaultRowHeight="12.75"/>
  <cols>
    <col min="1" max="1" width="33.28125" style="12" customWidth="1"/>
    <col min="2" max="2" width="10.7109375" style="12" customWidth="1"/>
    <col min="3" max="3" width="29.421875" style="12" customWidth="1"/>
    <col min="4" max="4" width="10.7109375" style="12" customWidth="1"/>
    <col min="5" max="6" width="13.7109375" style="12" customWidth="1"/>
    <col min="7" max="16384" width="9.140625" style="12" customWidth="1"/>
  </cols>
  <sheetData>
    <row r="1" spans="1:6" ht="25.5">
      <c r="A1" s="83" t="s">
        <v>164</v>
      </c>
      <c r="B1" s="83"/>
      <c r="C1" s="83"/>
      <c r="D1" s="83"/>
      <c r="E1" s="83"/>
      <c r="F1" s="83"/>
    </row>
    <row r="2" ht="15.75" customHeight="1">
      <c r="F2" s="13" t="s">
        <v>80</v>
      </c>
    </row>
    <row r="3" spans="1:6" ht="15.75" customHeight="1">
      <c r="A3" s="14"/>
      <c r="D3" s="17"/>
      <c r="F3" s="15" t="s">
        <v>15</v>
      </c>
    </row>
    <row r="4" spans="1:6" ht="15.75" customHeight="1">
      <c r="A4" s="90" t="s">
        <v>37</v>
      </c>
      <c r="B4" s="90" t="s">
        <v>72</v>
      </c>
      <c r="C4" s="90" t="s">
        <v>34</v>
      </c>
      <c r="D4" s="90"/>
      <c r="E4" s="90"/>
      <c r="F4" s="90"/>
    </row>
    <row r="5" spans="1:6" ht="15.75" customHeight="1">
      <c r="A5" s="91" t="s">
        <v>0</v>
      </c>
      <c r="B5" s="91" t="s">
        <v>32</v>
      </c>
      <c r="C5" s="91" t="s">
        <v>79</v>
      </c>
      <c r="D5" s="90" t="s">
        <v>32</v>
      </c>
      <c r="E5" s="90" t="s">
        <v>72</v>
      </c>
      <c r="F5" s="90" t="s">
        <v>72</v>
      </c>
    </row>
    <row r="6" spans="1:6" ht="31.5" customHeight="1">
      <c r="A6" s="91" t="s">
        <v>72</v>
      </c>
      <c r="B6" s="91" t="s">
        <v>72</v>
      </c>
      <c r="C6" s="91" t="s">
        <v>72</v>
      </c>
      <c r="D6" s="18" t="s">
        <v>29</v>
      </c>
      <c r="E6" s="19" t="s">
        <v>66</v>
      </c>
      <c r="F6" s="19" t="s">
        <v>3</v>
      </c>
    </row>
    <row r="7" spans="1:6" ht="15.75" customHeight="1">
      <c r="A7" s="9" t="s">
        <v>50</v>
      </c>
      <c r="B7" s="55">
        <f>12815431.66/10000</f>
        <v>1281.543166</v>
      </c>
      <c r="C7" s="57" t="s">
        <v>25</v>
      </c>
      <c r="D7" s="55">
        <v>1152.127654</v>
      </c>
      <c r="E7" s="55">
        <v>1152.127654</v>
      </c>
      <c r="F7" s="56"/>
    </row>
    <row r="8" spans="1:6" ht="15.75" customHeight="1">
      <c r="A8" s="9" t="s">
        <v>47</v>
      </c>
      <c r="B8" s="56"/>
      <c r="C8" s="57" t="s">
        <v>6</v>
      </c>
      <c r="D8" s="55"/>
      <c r="E8" s="55"/>
      <c r="F8" s="56"/>
    </row>
    <row r="9" spans="1:6" ht="15.75" customHeight="1">
      <c r="A9" s="9" t="s">
        <v>72</v>
      </c>
      <c r="B9" s="56"/>
      <c r="C9" s="57" t="s">
        <v>65</v>
      </c>
      <c r="D9" s="55"/>
      <c r="E9" s="55"/>
      <c r="F9" s="56"/>
    </row>
    <row r="10" spans="1:6" ht="15.75" customHeight="1">
      <c r="A10" s="9" t="s">
        <v>72</v>
      </c>
      <c r="B10" s="56"/>
      <c r="C10" s="57" t="s">
        <v>63</v>
      </c>
      <c r="D10" s="55"/>
      <c r="E10" s="55"/>
      <c r="F10" s="56"/>
    </row>
    <row r="11" spans="1:6" ht="15.75" customHeight="1">
      <c r="A11" s="9" t="s">
        <v>72</v>
      </c>
      <c r="B11" s="56"/>
      <c r="C11" s="57" t="s">
        <v>18</v>
      </c>
      <c r="D11" s="55"/>
      <c r="E11" s="55"/>
      <c r="F11" s="56"/>
    </row>
    <row r="12" spans="1:6" ht="15.75" customHeight="1">
      <c r="A12" s="9" t="s">
        <v>72</v>
      </c>
      <c r="B12" s="56"/>
      <c r="C12" s="57" t="s">
        <v>51</v>
      </c>
      <c r="D12" s="55"/>
      <c r="E12" s="55"/>
      <c r="F12" s="56"/>
    </row>
    <row r="13" spans="1:6" ht="15.75" customHeight="1">
      <c r="A13" s="9" t="s">
        <v>72</v>
      </c>
      <c r="B13" s="56"/>
      <c r="C13" s="57" t="s">
        <v>5</v>
      </c>
      <c r="D13" s="55">
        <v>25</v>
      </c>
      <c r="E13" s="55">
        <v>25</v>
      </c>
      <c r="F13" s="56"/>
    </row>
    <row r="14" spans="1:6" ht="15.75" customHeight="1">
      <c r="A14" s="9" t="s">
        <v>72</v>
      </c>
      <c r="B14" s="56"/>
      <c r="C14" s="57" t="s">
        <v>7</v>
      </c>
      <c r="D14" s="55"/>
      <c r="E14" s="55"/>
      <c r="F14" s="56"/>
    </row>
    <row r="15" spans="1:6" ht="15.75" customHeight="1">
      <c r="A15" s="9" t="s">
        <v>72</v>
      </c>
      <c r="B15" s="56"/>
      <c r="C15" s="57" t="s">
        <v>60</v>
      </c>
      <c r="D15" s="55">
        <v>33.93936</v>
      </c>
      <c r="E15" s="55">
        <v>33.93936</v>
      </c>
      <c r="F15" s="56"/>
    </row>
    <row r="16" spans="1:6" ht="15.75" customHeight="1">
      <c r="A16" s="9" t="s">
        <v>72</v>
      </c>
      <c r="B16" s="56"/>
      <c r="C16" s="57" t="s">
        <v>44</v>
      </c>
      <c r="D16" s="55">
        <v>9.5</v>
      </c>
      <c r="E16" s="55">
        <v>9.5</v>
      </c>
      <c r="F16" s="56"/>
    </row>
    <row r="17" spans="1:6" ht="15.75" customHeight="1">
      <c r="A17" s="9" t="s">
        <v>72</v>
      </c>
      <c r="B17" s="56"/>
      <c r="C17" s="57" t="s">
        <v>39</v>
      </c>
      <c r="D17" s="55"/>
      <c r="E17" s="55"/>
      <c r="F17" s="56"/>
    </row>
    <row r="18" spans="1:6" ht="15.75" customHeight="1">
      <c r="A18" s="9" t="s">
        <v>72</v>
      </c>
      <c r="B18" s="56"/>
      <c r="C18" s="57" t="s">
        <v>70</v>
      </c>
      <c r="D18" s="55"/>
      <c r="E18" s="55"/>
      <c r="F18" s="56"/>
    </row>
    <row r="19" spans="1:6" ht="15.75" customHeight="1">
      <c r="A19" s="9" t="s">
        <v>72</v>
      </c>
      <c r="B19" s="56"/>
      <c r="C19" s="57" t="s">
        <v>35</v>
      </c>
      <c r="D19" s="55"/>
      <c r="E19" s="55"/>
      <c r="F19" s="56"/>
    </row>
    <row r="20" spans="1:6" ht="15.75" customHeight="1">
      <c r="A20" s="9" t="s">
        <v>72</v>
      </c>
      <c r="B20" s="56"/>
      <c r="C20" s="57" t="s">
        <v>55</v>
      </c>
      <c r="D20" s="55"/>
      <c r="E20" s="55"/>
      <c r="F20" s="56"/>
    </row>
    <row r="21" spans="1:6" ht="15.75" customHeight="1">
      <c r="A21" s="9" t="s">
        <v>72</v>
      </c>
      <c r="B21" s="56"/>
      <c r="C21" s="57" t="s">
        <v>11</v>
      </c>
      <c r="D21" s="55"/>
      <c r="E21" s="55"/>
      <c r="F21" s="56"/>
    </row>
    <row r="22" spans="1:6" ht="15.75" customHeight="1">
      <c r="A22" s="9" t="s">
        <v>72</v>
      </c>
      <c r="B22" s="56"/>
      <c r="C22" s="57" t="s">
        <v>41</v>
      </c>
      <c r="D22" s="55"/>
      <c r="E22" s="55"/>
      <c r="F22" s="56"/>
    </row>
    <row r="23" spans="1:6" ht="15.75" customHeight="1">
      <c r="A23" s="9" t="s">
        <v>72</v>
      </c>
      <c r="B23" s="56"/>
      <c r="C23" s="57" t="s">
        <v>21</v>
      </c>
      <c r="D23" s="55"/>
      <c r="E23" s="55"/>
      <c r="F23" s="56"/>
    </row>
    <row r="24" spans="1:6" ht="15.75" customHeight="1">
      <c r="A24" s="9" t="s">
        <v>72</v>
      </c>
      <c r="B24" s="56"/>
      <c r="C24" s="57" t="s">
        <v>12</v>
      </c>
      <c r="D24" s="55"/>
      <c r="E24" s="55"/>
      <c r="F24" s="56"/>
    </row>
    <row r="25" spans="1:6" ht="15.75" customHeight="1">
      <c r="A25" s="9" t="s">
        <v>72</v>
      </c>
      <c r="B25" s="56"/>
      <c r="C25" s="57" t="s">
        <v>22</v>
      </c>
      <c r="D25" s="55">
        <v>60.976152</v>
      </c>
      <c r="E25" s="55">
        <v>60.976152</v>
      </c>
      <c r="F25" s="56"/>
    </row>
    <row r="26" spans="1:6" ht="15.75" customHeight="1">
      <c r="A26" s="9" t="s">
        <v>72</v>
      </c>
      <c r="B26" s="56"/>
      <c r="C26" s="57" t="s">
        <v>62</v>
      </c>
      <c r="D26" s="55"/>
      <c r="E26" s="55"/>
      <c r="F26" s="56"/>
    </row>
    <row r="27" spans="1:6" ht="15.75" customHeight="1">
      <c r="A27" s="9" t="s">
        <v>72</v>
      </c>
      <c r="B27" s="56"/>
      <c r="C27" s="57" t="s">
        <v>27</v>
      </c>
      <c r="D27" s="55"/>
      <c r="E27" s="55"/>
      <c r="F27" s="56"/>
    </row>
    <row r="28" spans="1:6" ht="15.75" customHeight="1">
      <c r="A28" s="9" t="s">
        <v>72</v>
      </c>
      <c r="B28" s="56"/>
      <c r="C28" s="57" t="s">
        <v>59</v>
      </c>
      <c r="D28" s="55"/>
      <c r="E28" s="55"/>
      <c r="F28" s="56"/>
    </row>
    <row r="29" spans="1:6" ht="15.75" customHeight="1">
      <c r="A29" s="9" t="s">
        <v>72</v>
      </c>
      <c r="B29" s="56"/>
      <c r="C29" s="57" t="s">
        <v>64</v>
      </c>
      <c r="D29" s="55"/>
      <c r="E29" s="55"/>
      <c r="F29" s="56"/>
    </row>
    <row r="30" spans="1:6" ht="15.75" customHeight="1">
      <c r="A30" s="20" t="s">
        <v>69</v>
      </c>
      <c r="B30" s="55">
        <f>12815431.66/10000</f>
        <v>1281.543166</v>
      </c>
      <c r="C30" s="60" t="s">
        <v>31</v>
      </c>
      <c r="D30" s="55">
        <v>1281.543166</v>
      </c>
      <c r="E30" s="55">
        <v>1281.543166</v>
      </c>
      <c r="F30" s="61"/>
    </row>
    <row r="31" spans="1:6" ht="15.75" customHeight="1">
      <c r="A31" s="9" t="s">
        <v>46</v>
      </c>
      <c r="B31" s="56"/>
      <c r="C31" s="62" t="s">
        <v>71</v>
      </c>
      <c r="D31" s="55"/>
      <c r="E31" s="55"/>
      <c r="F31" s="62"/>
    </row>
    <row r="32" spans="1:6" ht="15.75" customHeight="1">
      <c r="A32" s="9" t="s">
        <v>50</v>
      </c>
      <c r="B32" s="56"/>
      <c r="C32" s="63"/>
      <c r="D32" s="55"/>
      <c r="E32" s="55"/>
      <c r="F32" s="56"/>
    </row>
    <row r="33" spans="1:6" ht="15.75" customHeight="1">
      <c r="A33" s="9" t="s">
        <v>47</v>
      </c>
      <c r="B33" s="56"/>
      <c r="C33" s="63"/>
      <c r="D33" s="55"/>
      <c r="E33" s="55"/>
      <c r="F33" s="56"/>
    </row>
    <row r="34" spans="1:6" ht="15.75" customHeight="1">
      <c r="A34" s="9" t="s">
        <v>72</v>
      </c>
      <c r="B34" s="56"/>
      <c r="C34" s="63" t="s">
        <v>72</v>
      </c>
      <c r="D34" s="55"/>
      <c r="E34" s="55"/>
      <c r="F34" s="56"/>
    </row>
    <row r="35" spans="1:6" ht="15.75" customHeight="1">
      <c r="A35" s="20" t="s">
        <v>87</v>
      </c>
      <c r="B35" s="55">
        <f>12815431.66/10000</f>
        <v>1281.543166</v>
      </c>
      <c r="C35" s="60" t="s">
        <v>87</v>
      </c>
      <c r="D35" s="55">
        <v>1281.543166</v>
      </c>
      <c r="E35" s="55">
        <v>1281.543166</v>
      </c>
      <c r="F35" s="56"/>
    </row>
    <row r="36" spans="4:5" ht="13.5">
      <c r="D36" s="51"/>
      <c r="E36" s="51"/>
    </row>
  </sheetData>
  <sheetProtection/>
  <mergeCells count="7">
    <mergeCell ref="A1:F1"/>
    <mergeCell ref="C4:F4"/>
    <mergeCell ref="A4:B4"/>
    <mergeCell ref="A5:A6"/>
    <mergeCell ref="B5:B6"/>
    <mergeCell ref="C5:C6"/>
    <mergeCell ref="D5:F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F35" sqref="F34:F35"/>
    </sheetView>
  </sheetViews>
  <sheetFormatPr defaultColWidth="10.28125" defaultRowHeight="12.75"/>
  <cols>
    <col min="1" max="2" width="10.28125" style="23" customWidth="1"/>
    <col min="3" max="3" width="12.7109375" style="23" customWidth="1"/>
    <col min="4" max="4" width="20.7109375" style="23" customWidth="1"/>
    <col min="5" max="7" width="30.7109375" style="23" customWidth="1"/>
    <col min="8" max="8" width="12.28125" style="23" bestFit="1" customWidth="1"/>
    <col min="9" max="16384" width="10.28125" style="23" customWidth="1"/>
  </cols>
  <sheetData>
    <row r="1" spans="3:7" ht="25.5">
      <c r="C1" s="92" t="s">
        <v>165</v>
      </c>
      <c r="D1" s="92"/>
      <c r="E1" s="92"/>
      <c r="F1" s="92"/>
      <c r="G1" s="92"/>
    </row>
    <row r="2" spans="3:7" ht="15.75" customHeight="1">
      <c r="C2" s="26"/>
      <c r="D2" s="26"/>
      <c r="E2" s="26"/>
      <c r="F2" s="26"/>
      <c r="G2" s="15" t="s">
        <v>133</v>
      </c>
    </row>
    <row r="3" spans="3:7" ht="15.75" customHeight="1">
      <c r="C3" s="27"/>
      <c r="D3" s="27"/>
      <c r="E3" s="27"/>
      <c r="F3" s="27"/>
      <c r="G3" s="15" t="s">
        <v>15</v>
      </c>
    </row>
    <row r="4" spans="1:7" s="21" customFormat="1" ht="15.75" customHeight="1">
      <c r="A4" s="95" t="s">
        <v>88</v>
      </c>
      <c r="B4" s="95"/>
      <c r="C4" s="95"/>
      <c r="D4" s="95"/>
      <c r="E4" s="93" t="s">
        <v>135</v>
      </c>
      <c r="F4" s="93" t="s">
        <v>136</v>
      </c>
      <c r="G4" s="93" t="s">
        <v>8</v>
      </c>
    </row>
    <row r="5" spans="1:7" s="21" customFormat="1" ht="31.5" customHeight="1">
      <c r="A5" s="95" t="s">
        <v>137</v>
      </c>
      <c r="B5" s="95"/>
      <c r="C5" s="95"/>
      <c r="D5" s="25" t="s">
        <v>61</v>
      </c>
      <c r="E5" s="93"/>
      <c r="F5" s="93"/>
      <c r="G5" s="93"/>
    </row>
    <row r="6" spans="1:7" s="21" customFormat="1" ht="15.75" customHeight="1">
      <c r="A6" s="95" t="s">
        <v>10</v>
      </c>
      <c r="B6" s="95"/>
      <c r="C6" s="95"/>
      <c r="D6" s="95"/>
      <c r="E6" s="25">
        <v>1</v>
      </c>
      <c r="F6" s="25">
        <v>2</v>
      </c>
      <c r="G6" s="25">
        <v>3</v>
      </c>
    </row>
    <row r="7" spans="1:7" s="21" customFormat="1" ht="15.75" customHeight="1">
      <c r="A7" s="95" t="s">
        <v>138</v>
      </c>
      <c r="B7" s="95"/>
      <c r="C7" s="95"/>
      <c r="D7" s="95"/>
      <c r="E7" s="28">
        <v>1281.543166</v>
      </c>
      <c r="F7" s="28">
        <v>751.009026</v>
      </c>
      <c r="G7" s="64">
        <v>530.5341400000001</v>
      </c>
    </row>
    <row r="8" spans="1:7" s="21" customFormat="1" ht="15.75" customHeight="1">
      <c r="A8" s="88" t="s">
        <v>173</v>
      </c>
      <c r="B8" s="88" t="s">
        <v>72</v>
      </c>
      <c r="C8" s="88" t="s">
        <v>72</v>
      </c>
      <c r="D8" s="49" t="s">
        <v>174</v>
      </c>
      <c r="E8" s="28">
        <v>1152.127654</v>
      </c>
      <c r="F8" s="28">
        <v>656.0935139999999</v>
      </c>
      <c r="G8" s="64">
        <v>496.03414000000004</v>
      </c>
    </row>
    <row r="9" spans="1:7" s="21" customFormat="1" ht="15.75" customHeight="1">
      <c r="A9" s="88" t="s">
        <v>175</v>
      </c>
      <c r="B9" s="88" t="s">
        <v>72</v>
      </c>
      <c r="C9" s="88" t="s">
        <v>72</v>
      </c>
      <c r="D9" s="49" t="s">
        <v>176</v>
      </c>
      <c r="E9" s="28">
        <v>1152.127654</v>
      </c>
      <c r="F9" s="28">
        <v>656.0935139999999</v>
      </c>
      <c r="G9" s="64">
        <v>496.03414000000004</v>
      </c>
    </row>
    <row r="10" spans="1:7" s="21" customFormat="1" ht="15.75" customHeight="1">
      <c r="A10" s="88" t="s">
        <v>177</v>
      </c>
      <c r="B10" s="88" t="s">
        <v>72</v>
      </c>
      <c r="C10" s="88" t="s">
        <v>72</v>
      </c>
      <c r="D10" s="49" t="s">
        <v>178</v>
      </c>
      <c r="E10" s="28">
        <v>656.0935139999999</v>
      </c>
      <c r="F10" s="28">
        <v>656.0935139999999</v>
      </c>
      <c r="G10" s="64">
        <v>0</v>
      </c>
    </row>
    <row r="11" spans="1:7" s="21" customFormat="1" ht="15.75" customHeight="1">
      <c r="A11" s="88" t="s">
        <v>179</v>
      </c>
      <c r="B11" s="88" t="s">
        <v>72</v>
      </c>
      <c r="C11" s="88" t="s">
        <v>72</v>
      </c>
      <c r="D11" s="49" t="s">
        <v>180</v>
      </c>
      <c r="E11" s="28">
        <v>488.03414000000004</v>
      </c>
      <c r="F11" s="28">
        <v>0</v>
      </c>
      <c r="G11" s="64">
        <v>488.03414000000004</v>
      </c>
    </row>
    <row r="12" spans="1:7" s="21" customFormat="1" ht="15.75" customHeight="1">
      <c r="A12" s="88" t="s">
        <v>181</v>
      </c>
      <c r="B12" s="88" t="s">
        <v>72</v>
      </c>
      <c r="C12" s="88" t="s">
        <v>72</v>
      </c>
      <c r="D12" s="49" t="s">
        <v>182</v>
      </c>
      <c r="E12" s="28">
        <v>8</v>
      </c>
      <c r="F12" s="28">
        <v>0</v>
      </c>
      <c r="G12" s="64">
        <v>8</v>
      </c>
    </row>
    <row r="13" spans="1:7" s="21" customFormat="1" ht="15.75" customHeight="1">
      <c r="A13" s="88" t="s">
        <v>183</v>
      </c>
      <c r="B13" s="88" t="s">
        <v>72</v>
      </c>
      <c r="C13" s="88" t="s">
        <v>72</v>
      </c>
      <c r="D13" s="49" t="s">
        <v>184</v>
      </c>
      <c r="E13" s="28">
        <v>25</v>
      </c>
      <c r="F13" s="28">
        <v>0</v>
      </c>
      <c r="G13" s="64">
        <v>25</v>
      </c>
    </row>
    <row r="14" spans="1:7" s="21" customFormat="1" ht="15.75" customHeight="1">
      <c r="A14" s="88" t="s">
        <v>185</v>
      </c>
      <c r="B14" s="88" t="s">
        <v>72</v>
      </c>
      <c r="C14" s="88" t="s">
        <v>72</v>
      </c>
      <c r="D14" s="49" t="s">
        <v>186</v>
      </c>
      <c r="E14" s="28">
        <v>25</v>
      </c>
      <c r="F14" s="28">
        <v>0</v>
      </c>
      <c r="G14" s="64">
        <v>25</v>
      </c>
    </row>
    <row r="15" spans="1:7" s="21" customFormat="1" ht="15.75" customHeight="1">
      <c r="A15" s="88" t="s">
        <v>187</v>
      </c>
      <c r="B15" s="88" t="s">
        <v>72</v>
      </c>
      <c r="C15" s="88" t="s">
        <v>72</v>
      </c>
      <c r="D15" s="49" t="s">
        <v>188</v>
      </c>
      <c r="E15" s="28">
        <v>25</v>
      </c>
      <c r="F15" s="28">
        <v>0</v>
      </c>
      <c r="G15" s="64">
        <v>25</v>
      </c>
    </row>
    <row r="16" spans="1:7" s="21" customFormat="1" ht="15.75" customHeight="1">
      <c r="A16" s="88" t="s">
        <v>189</v>
      </c>
      <c r="B16" s="88" t="s">
        <v>72</v>
      </c>
      <c r="C16" s="88" t="s">
        <v>72</v>
      </c>
      <c r="D16" s="49" t="s">
        <v>190</v>
      </c>
      <c r="E16" s="28">
        <v>33.93936</v>
      </c>
      <c r="F16" s="28">
        <v>33.93936</v>
      </c>
      <c r="G16" s="64">
        <v>0</v>
      </c>
    </row>
    <row r="17" spans="1:7" s="21" customFormat="1" ht="15.75" customHeight="1">
      <c r="A17" s="88" t="s">
        <v>191</v>
      </c>
      <c r="B17" s="88" t="s">
        <v>72</v>
      </c>
      <c r="C17" s="88" t="s">
        <v>72</v>
      </c>
      <c r="D17" s="49" t="s">
        <v>192</v>
      </c>
      <c r="E17" s="28">
        <v>33.93936</v>
      </c>
      <c r="F17" s="28">
        <v>33.93936</v>
      </c>
      <c r="G17" s="64">
        <v>0</v>
      </c>
    </row>
    <row r="18" spans="1:7" s="21" customFormat="1" ht="15.75" customHeight="1">
      <c r="A18" s="88" t="s">
        <v>193</v>
      </c>
      <c r="B18" s="88" t="s">
        <v>72</v>
      </c>
      <c r="C18" s="88" t="s">
        <v>72</v>
      </c>
      <c r="D18" s="49" t="s">
        <v>194</v>
      </c>
      <c r="E18" s="28">
        <v>33.93936</v>
      </c>
      <c r="F18" s="28">
        <v>33.93936</v>
      </c>
      <c r="G18" s="64">
        <v>0</v>
      </c>
    </row>
    <row r="19" spans="1:7" s="21" customFormat="1" ht="15.75" customHeight="1">
      <c r="A19" s="88" t="s">
        <v>195</v>
      </c>
      <c r="B19" s="88" t="s">
        <v>72</v>
      </c>
      <c r="C19" s="88" t="s">
        <v>72</v>
      </c>
      <c r="D19" s="49" t="s">
        <v>196</v>
      </c>
      <c r="E19" s="28">
        <v>9.5</v>
      </c>
      <c r="F19" s="28">
        <v>0</v>
      </c>
      <c r="G19" s="64">
        <v>9.5</v>
      </c>
    </row>
    <row r="20" spans="1:7" s="21" customFormat="1" ht="15.75" customHeight="1">
      <c r="A20" s="88" t="s">
        <v>197</v>
      </c>
      <c r="B20" s="88" t="s">
        <v>72</v>
      </c>
      <c r="C20" s="88" t="s">
        <v>72</v>
      </c>
      <c r="D20" s="49" t="s">
        <v>198</v>
      </c>
      <c r="E20" s="28">
        <v>9.5</v>
      </c>
      <c r="F20" s="28">
        <v>0</v>
      </c>
      <c r="G20" s="64">
        <v>9.5</v>
      </c>
    </row>
    <row r="21" spans="1:7" s="21" customFormat="1" ht="15.75" customHeight="1">
      <c r="A21" s="88" t="s">
        <v>199</v>
      </c>
      <c r="B21" s="88" t="s">
        <v>72</v>
      </c>
      <c r="C21" s="88" t="s">
        <v>72</v>
      </c>
      <c r="D21" s="49" t="s">
        <v>200</v>
      </c>
      <c r="E21" s="28">
        <v>9.5</v>
      </c>
      <c r="F21" s="28">
        <v>0</v>
      </c>
      <c r="G21" s="64">
        <v>9.5</v>
      </c>
    </row>
    <row r="22" spans="1:7" s="21" customFormat="1" ht="15.75" customHeight="1">
      <c r="A22" s="88" t="s">
        <v>201</v>
      </c>
      <c r="B22" s="88" t="s">
        <v>72</v>
      </c>
      <c r="C22" s="88" t="s">
        <v>72</v>
      </c>
      <c r="D22" s="49" t="s">
        <v>202</v>
      </c>
      <c r="E22" s="28">
        <v>60.976152</v>
      </c>
      <c r="F22" s="28">
        <v>60.976152</v>
      </c>
      <c r="G22" s="64">
        <v>0</v>
      </c>
    </row>
    <row r="23" spans="1:7" s="21" customFormat="1" ht="15.75" customHeight="1">
      <c r="A23" s="88" t="s">
        <v>203</v>
      </c>
      <c r="B23" s="88" t="s">
        <v>72</v>
      </c>
      <c r="C23" s="88" t="s">
        <v>72</v>
      </c>
      <c r="D23" s="49" t="s">
        <v>204</v>
      </c>
      <c r="E23" s="28">
        <v>60.976152</v>
      </c>
      <c r="F23" s="28">
        <v>60.976152</v>
      </c>
      <c r="G23" s="64">
        <v>0</v>
      </c>
    </row>
    <row r="24" spans="1:7" s="21" customFormat="1" ht="15.75" customHeight="1">
      <c r="A24" s="88" t="s">
        <v>205</v>
      </c>
      <c r="B24" s="88" t="s">
        <v>72</v>
      </c>
      <c r="C24" s="88" t="s">
        <v>72</v>
      </c>
      <c r="D24" s="49" t="s">
        <v>206</v>
      </c>
      <c r="E24" s="28">
        <v>41.652744</v>
      </c>
      <c r="F24" s="28">
        <v>41.652744</v>
      </c>
      <c r="G24" s="64">
        <v>0</v>
      </c>
    </row>
    <row r="25" spans="1:7" s="21" customFormat="1" ht="15" customHeight="1">
      <c r="A25" s="88" t="s">
        <v>207</v>
      </c>
      <c r="B25" s="88" t="s">
        <v>72</v>
      </c>
      <c r="C25" s="88" t="s">
        <v>72</v>
      </c>
      <c r="D25" s="49" t="s">
        <v>208</v>
      </c>
      <c r="E25" s="28">
        <v>14.825207999999998</v>
      </c>
      <c r="F25" s="28">
        <v>14.825207999999998</v>
      </c>
      <c r="G25" s="64">
        <v>0</v>
      </c>
    </row>
    <row r="26" spans="1:8" s="22" customFormat="1" ht="15" customHeight="1">
      <c r="A26" s="88" t="s">
        <v>209</v>
      </c>
      <c r="B26" s="88" t="s">
        <v>72</v>
      </c>
      <c r="C26" s="88" t="s">
        <v>72</v>
      </c>
      <c r="D26" s="49" t="s">
        <v>210</v>
      </c>
      <c r="E26" s="45">
        <v>4.4982</v>
      </c>
      <c r="F26" s="28">
        <v>4.4982</v>
      </c>
      <c r="G26" s="64">
        <v>0</v>
      </c>
      <c r="H26" s="21"/>
    </row>
    <row r="27" spans="1:7" ht="42" customHeight="1">
      <c r="A27" s="94" t="s">
        <v>144</v>
      </c>
      <c r="B27" s="94"/>
      <c r="C27" s="94"/>
      <c r="D27" s="94"/>
      <c r="E27" s="94"/>
      <c r="F27" s="94"/>
      <c r="G27" s="94"/>
    </row>
    <row r="28" ht="14.25">
      <c r="C28" s="24"/>
    </row>
    <row r="29" ht="14.25">
      <c r="C29" s="24"/>
    </row>
    <row r="30" ht="14.25">
      <c r="C30" s="24"/>
    </row>
    <row r="31" ht="14.25">
      <c r="C31" s="24"/>
    </row>
  </sheetData>
  <sheetProtection/>
  <mergeCells count="28">
    <mergeCell ref="A26:C26"/>
    <mergeCell ref="A27:G27"/>
    <mergeCell ref="A4:D4"/>
    <mergeCell ref="A5:C5"/>
    <mergeCell ref="A6:D6"/>
    <mergeCell ref="A7:D7"/>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8:C8"/>
    <mergeCell ref="A9:C9"/>
    <mergeCell ref="C1:G1"/>
    <mergeCell ref="G4:G5"/>
    <mergeCell ref="E4:E5"/>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2">
      <selection activeCell="A8" sqref="A8:E47"/>
    </sheetView>
  </sheetViews>
  <sheetFormatPr defaultColWidth="10.28125" defaultRowHeight="12.75"/>
  <cols>
    <col min="1" max="1" width="12.7109375" style="23" customWidth="1"/>
    <col min="2" max="2" width="32.421875" style="23" customWidth="1"/>
    <col min="3" max="3" width="30.7109375" style="66" customWidth="1"/>
    <col min="4" max="5" width="30.7109375" style="23" customWidth="1"/>
    <col min="6" max="16384" width="10.28125" style="23" customWidth="1"/>
  </cols>
  <sheetData>
    <row r="1" spans="1:5" ht="27" customHeight="1">
      <c r="A1" s="98" t="s">
        <v>166</v>
      </c>
      <c r="B1" s="98"/>
      <c r="C1" s="98"/>
      <c r="D1" s="98"/>
      <c r="E1" s="98"/>
    </row>
    <row r="2" spans="1:5" ht="15.75" customHeight="1">
      <c r="A2" s="26"/>
      <c r="B2" s="26"/>
      <c r="C2" s="77"/>
      <c r="D2" s="26"/>
      <c r="E2" s="26" t="s">
        <v>139</v>
      </c>
    </row>
    <row r="3" spans="1:5" ht="15.75" customHeight="1">
      <c r="A3" s="26"/>
      <c r="B3" s="26"/>
      <c r="C3" s="77"/>
      <c r="D3" s="26"/>
      <c r="E3" s="26" t="s">
        <v>140</v>
      </c>
    </row>
    <row r="4" spans="1:5" s="21" customFormat="1" ht="15.75" customHeight="1">
      <c r="A4" s="95" t="s">
        <v>134</v>
      </c>
      <c r="B4" s="95"/>
      <c r="C4" s="99" t="s">
        <v>89</v>
      </c>
      <c r="D4" s="93" t="s">
        <v>141</v>
      </c>
      <c r="E4" s="93" t="s">
        <v>142</v>
      </c>
    </row>
    <row r="5" spans="1:5" s="21" customFormat="1" ht="15.75" customHeight="1">
      <c r="A5" s="95" t="s">
        <v>143</v>
      </c>
      <c r="B5" s="95" t="s">
        <v>61</v>
      </c>
      <c r="C5" s="99"/>
      <c r="D5" s="93"/>
      <c r="E5" s="93"/>
    </row>
    <row r="6" spans="1:5" s="21" customFormat="1" ht="15.75" customHeight="1">
      <c r="A6" s="95"/>
      <c r="B6" s="95"/>
      <c r="C6" s="99"/>
      <c r="D6" s="93"/>
      <c r="E6" s="93"/>
    </row>
    <row r="7" spans="1:5" s="21" customFormat="1" ht="15.75" customHeight="1">
      <c r="A7" s="95"/>
      <c r="B7" s="95"/>
      <c r="C7" s="99"/>
      <c r="D7" s="93"/>
      <c r="E7" s="93"/>
    </row>
    <row r="8" spans="1:5" s="67" customFormat="1" ht="15.75" customHeight="1">
      <c r="A8" s="82" t="s">
        <v>83</v>
      </c>
      <c r="B8" s="82"/>
      <c r="C8" s="70">
        <f>C9+C16+C36+C41</f>
        <v>751.0087540000001</v>
      </c>
      <c r="D8" s="71">
        <f>D9+D16+D36+D41</f>
        <v>692.762554</v>
      </c>
      <c r="E8" s="72">
        <f>E9+E16+E36+E41</f>
        <v>58.2462</v>
      </c>
    </row>
    <row r="9" spans="1:5" s="67" customFormat="1" ht="15.75" customHeight="1">
      <c r="A9" s="68">
        <v>301</v>
      </c>
      <c r="B9" s="68" t="s">
        <v>234</v>
      </c>
      <c r="C9" s="73">
        <f>SUM(C10:C15)</f>
        <v>493.593926</v>
      </c>
      <c r="D9" s="73">
        <f>SUM(D10:D15)</f>
        <v>493.593926</v>
      </c>
      <c r="E9" s="74"/>
    </row>
    <row r="10" spans="1:5" s="21" customFormat="1" ht="15.75" customHeight="1">
      <c r="A10" s="39">
        <v>30101</v>
      </c>
      <c r="B10" s="39" t="s">
        <v>235</v>
      </c>
      <c r="C10" s="71">
        <v>53.090502</v>
      </c>
      <c r="D10" s="71">
        <v>53.090502</v>
      </c>
      <c r="E10" s="72"/>
    </row>
    <row r="11" spans="1:5" s="21" customFormat="1" ht="15.75" customHeight="1">
      <c r="A11" s="39">
        <v>30102</v>
      </c>
      <c r="B11" s="39" t="s">
        <v>236</v>
      </c>
      <c r="C11" s="71">
        <v>268.567433</v>
      </c>
      <c r="D11" s="71">
        <v>268.567433</v>
      </c>
      <c r="E11" s="72"/>
    </row>
    <row r="12" spans="1:5" s="21" customFormat="1" ht="15.75" customHeight="1">
      <c r="A12" s="39">
        <v>30103</v>
      </c>
      <c r="B12" s="39" t="s">
        <v>237</v>
      </c>
      <c r="C12" s="71">
        <v>37.3417</v>
      </c>
      <c r="D12" s="71">
        <v>37.3417</v>
      </c>
      <c r="E12" s="72"/>
    </row>
    <row r="13" spans="1:5" s="21" customFormat="1" ht="15.75" customHeight="1">
      <c r="A13" s="39">
        <v>30104</v>
      </c>
      <c r="B13" s="39" t="s">
        <v>238</v>
      </c>
      <c r="C13" s="71">
        <v>35.441361</v>
      </c>
      <c r="D13" s="71">
        <v>35.441361</v>
      </c>
      <c r="E13" s="72"/>
    </row>
    <row r="14" spans="1:5" s="21" customFormat="1" ht="15.75" customHeight="1">
      <c r="A14" s="39">
        <v>30106</v>
      </c>
      <c r="B14" s="39" t="s">
        <v>239</v>
      </c>
      <c r="C14" s="71">
        <v>6.655</v>
      </c>
      <c r="D14" s="71">
        <v>6.655</v>
      </c>
      <c r="E14" s="72"/>
    </row>
    <row r="15" spans="1:5" s="21" customFormat="1" ht="15.75" customHeight="1">
      <c r="A15" s="39">
        <v>30199</v>
      </c>
      <c r="B15" s="39" t="s">
        <v>240</v>
      </c>
      <c r="C15" s="71">
        <v>92.49793000000001</v>
      </c>
      <c r="D15" s="71">
        <v>92.49793000000001</v>
      </c>
      <c r="E15" s="72"/>
    </row>
    <row r="16" spans="1:5" s="21" customFormat="1" ht="15.75" customHeight="1">
      <c r="A16" s="68">
        <v>302</v>
      </c>
      <c r="B16" s="68" t="s">
        <v>241</v>
      </c>
      <c r="C16" s="74">
        <f>SUM(C17:C35)</f>
        <v>58.2462</v>
      </c>
      <c r="D16" s="74"/>
      <c r="E16" s="74">
        <f>SUM(E17:E35)</f>
        <v>58.2462</v>
      </c>
    </row>
    <row r="17" spans="1:5" s="21" customFormat="1" ht="15.75" customHeight="1">
      <c r="A17" s="39">
        <v>30201</v>
      </c>
      <c r="B17" s="39" t="s">
        <v>242</v>
      </c>
      <c r="C17" s="72">
        <f>E17</f>
        <v>5.93</v>
      </c>
      <c r="D17" s="72"/>
      <c r="E17" s="72">
        <v>5.93</v>
      </c>
    </row>
    <row r="18" spans="1:5" s="21" customFormat="1" ht="15.75" customHeight="1">
      <c r="A18" s="39">
        <v>30202</v>
      </c>
      <c r="B18" s="39" t="s">
        <v>243</v>
      </c>
      <c r="C18" s="72">
        <f aca="true" t="shared" si="0" ref="C18:C35">E18</f>
        <v>0</v>
      </c>
      <c r="D18" s="72"/>
      <c r="E18" s="72"/>
    </row>
    <row r="19" spans="1:5" s="21" customFormat="1" ht="15.75" customHeight="1">
      <c r="A19" s="39">
        <v>30204</v>
      </c>
      <c r="B19" s="39" t="s">
        <v>244</v>
      </c>
      <c r="C19" s="72">
        <f t="shared" si="0"/>
        <v>0.019</v>
      </c>
      <c r="D19" s="72"/>
      <c r="E19" s="72">
        <v>0.019</v>
      </c>
    </row>
    <row r="20" spans="1:5" s="21" customFormat="1" ht="15.75" customHeight="1">
      <c r="A20" s="39">
        <v>30205</v>
      </c>
      <c r="B20" s="39" t="s">
        <v>245</v>
      </c>
      <c r="C20" s="72">
        <f t="shared" si="0"/>
        <v>1.527</v>
      </c>
      <c r="D20" s="72"/>
      <c r="E20" s="72">
        <v>1.527</v>
      </c>
    </row>
    <row r="21" spans="1:5" s="21" customFormat="1" ht="15.75" customHeight="1">
      <c r="A21" s="39">
        <v>30206</v>
      </c>
      <c r="B21" s="39" t="s">
        <v>246</v>
      </c>
      <c r="C21" s="72">
        <f t="shared" si="0"/>
        <v>0</v>
      </c>
      <c r="D21" s="72"/>
      <c r="E21" s="72"/>
    </row>
    <row r="22" spans="1:5" s="21" customFormat="1" ht="15.75" customHeight="1">
      <c r="A22" s="39">
        <v>30207</v>
      </c>
      <c r="B22" s="39" t="s">
        <v>247</v>
      </c>
      <c r="C22" s="72">
        <f t="shared" si="0"/>
        <v>16.4452</v>
      </c>
      <c r="D22" s="72"/>
      <c r="E22" s="72">
        <v>16.4452</v>
      </c>
    </row>
    <row r="23" spans="1:5" s="21" customFormat="1" ht="15.75" customHeight="1">
      <c r="A23" s="39">
        <v>30209</v>
      </c>
      <c r="B23" s="39" t="s">
        <v>248</v>
      </c>
      <c r="C23" s="72">
        <f t="shared" si="0"/>
        <v>0</v>
      </c>
      <c r="D23" s="72"/>
      <c r="E23" s="72"/>
    </row>
    <row r="24" spans="1:5" s="21" customFormat="1" ht="15.75" customHeight="1">
      <c r="A24" s="39">
        <v>30211</v>
      </c>
      <c r="B24" s="39" t="s">
        <v>249</v>
      </c>
      <c r="C24" s="72">
        <f t="shared" si="0"/>
        <v>0</v>
      </c>
      <c r="D24" s="72"/>
      <c r="E24" s="72"/>
    </row>
    <row r="25" spans="1:5" s="21" customFormat="1" ht="15.75" customHeight="1">
      <c r="A25" s="75" t="s">
        <v>212</v>
      </c>
      <c r="B25" s="75" t="s">
        <v>213</v>
      </c>
      <c r="C25" s="72">
        <f t="shared" si="0"/>
        <v>0</v>
      </c>
      <c r="D25" s="72"/>
      <c r="E25" s="72"/>
    </row>
    <row r="26" spans="1:5" s="21" customFormat="1" ht="15.75" customHeight="1">
      <c r="A26" s="75">
        <v>30213</v>
      </c>
      <c r="B26" s="75" t="s">
        <v>250</v>
      </c>
      <c r="C26" s="72">
        <f t="shared" si="0"/>
        <v>6.101</v>
      </c>
      <c r="D26" s="72"/>
      <c r="E26" s="72">
        <v>6.101</v>
      </c>
    </row>
    <row r="27" spans="1:5" s="21" customFormat="1" ht="15.75" customHeight="1">
      <c r="A27" s="75">
        <v>30216</v>
      </c>
      <c r="B27" s="75" t="s">
        <v>251</v>
      </c>
      <c r="C27" s="72">
        <f t="shared" si="0"/>
        <v>3.292</v>
      </c>
      <c r="D27" s="72"/>
      <c r="E27" s="72">
        <v>3.292</v>
      </c>
    </row>
    <row r="28" spans="1:5" s="21" customFormat="1" ht="15.75" customHeight="1">
      <c r="A28" s="75" t="s">
        <v>214</v>
      </c>
      <c r="B28" s="75" t="s">
        <v>215</v>
      </c>
      <c r="C28" s="72">
        <f t="shared" si="0"/>
        <v>2.412</v>
      </c>
      <c r="D28" s="72"/>
      <c r="E28" s="72">
        <v>2.412</v>
      </c>
    </row>
    <row r="29" spans="1:5" s="67" customFormat="1" ht="15.75" customHeight="1">
      <c r="A29" s="75">
        <v>30218</v>
      </c>
      <c r="B29" s="75" t="s">
        <v>252</v>
      </c>
      <c r="C29" s="72">
        <f t="shared" si="0"/>
        <v>0</v>
      </c>
      <c r="D29" s="72"/>
      <c r="E29" s="72"/>
    </row>
    <row r="30" spans="1:5" s="21" customFormat="1" ht="15.75" customHeight="1">
      <c r="A30" s="75">
        <v>30226</v>
      </c>
      <c r="B30" s="75" t="s">
        <v>253</v>
      </c>
      <c r="C30" s="72">
        <f t="shared" si="0"/>
        <v>0</v>
      </c>
      <c r="D30" s="72"/>
      <c r="E30" s="72"/>
    </row>
    <row r="31" spans="1:5" s="21" customFormat="1" ht="15.75" customHeight="1">
      <c r="A31" s="75" t="s">
        <v>216</v>
      </c>
      <c r="B31" s="75" t="s">
        <v>217</v>
      </c>
      <c r="C31" s="72">
        <f t="shared" si="0"/>
        <v>2.765</v>
      </c>
      <c r="D31" s="72"/>
      <c r="E31" s="72">
        <v>2.765</v>
      </c>
    </row>
    <row r="32" spans="1:5" s="21" customFormat="1" ht="15.75" customHeight="1">
      <c r="A32" s="75" t="s">
        <v>218</v>
      </c>
      <c r="B32" s="75" t="s">
        <v>219</v>
      </c>
      <c r="C32" s="72">
        <f t="shared" si="0"/>
        <v>0.397</v>
      </c>
      <c r="D32" s="72"/>
      <c r="E32" s="72">
        <v>0.397</v>
      </c>
    </row>
    <row r="33" spans="1:5" s="21" customFormat="1" ht="15.75" customHeight="1">
      <c r="A33" s="75">
        <v>30231</v>
      </c>
      <c r="B33" s="75" t="s">
        <v>254</v>
      </c>
      <c r="C33" s="72">
        <f t="shared" si="0"/>
        <v>8.497</v>
      </c>
      <c r="D33" s="72"/>
      <c r="E33" s="72">
        <v>8.497</v>
      </c>
    </row>
    <row r="34" spans="1:5" s="21" customFormat="1" ht="15.75" customHeight="1">
      <c r="A34" s="75" t="s">
        <v>220</v>
      </c>
      <c r="B34" s="75" t="s">
        <v>221</v>
      </c>
      <c r="C34" s="72">
        <f t="shared" si="0"/>
        <v>0.07</v>
      </c>
      <c r="D34" s="72"/>
      <c r="E34" s="72">
        <v>0.07</v>
      </c>
    </row>
    <row r="35" spans="1:5" s="21" customFormat="1" ht="15.75" customHeight="1">
      <c r="A35" s="39">
        <v>30299</v>
      </c>
      <c r="B35" s="39" t="s">
        <v>255</v>
      </c>
      <c r="C35" s="72">
        <f t="shared" si="0"/>
        <v>10.791</v>
      </c>
      <c r="D35" s="72"/>
      <c r="E35" s="72">
        <v>10.791</v>
      </c>
    </row>
    <row r="36" spans="1:5" s="21" customFormat="1" ht="15.75" customHeight="1">
      <c r="A36" s="68">
        <v>303</v>
      </c>
      <c r="B36" s="68" t="s">
        <v>256</v>
      </c>
      <c r="C36" s="73">
        <f>SUM(C37:C40)</f>
        <v>199.168628</v>
      </c>
      <c r="D36" s="73">
        <f>SUM(D37:D40)</f>
        <v>199.168628</v>
      </c>
      <c r="E36" s="74"/>
    </row>
    <row r="37" spans="1:5" s="21" customFormat="1" ht="15.75" customHeight="1">
      <c r="A37" s="76" t="s">
        <v>222</v>
      </c>
      <c r="B37" s="76" t="s">
        <v>223</v>
      </c>
      <c r="C37" s="71">
        <v>131.40614</v>
      </c>
      <c r="D37" s="71">
        <v>131.40614</v>
      </c>
      <c r="E37" s="72"/>
    </row>
    <row r="38" spans="1:5" s="21" customFormat="1" ht="15.75" customHeight="1">
      <c r="A38" s="75" t="s">
        <v>224</v>
      </c>
      <c r="B38" s="75" t="s">
        <v>225</v>
      </c>
      <c r="C38" s="71">
        <v>46.5398</v>
      </c>
      <c r="D38" s="71">
        <v>46.5398</v>
      </c>
      <c r="E38" s="72"/>
    </row>
    <row r="39" spans="1:5" s="21" customFormat="1" ht="15.75" customHeight="1">
      <c r="A39" s="75" t="s">
        <v>226</v>
      </c>
      <c r="B39" s="75" t="s">
        <v>227</v>
      </c>
      <c r="C39" s="71">
        <v>16.724488</v>
      </c>
      <c r="D39" s="71">
        <v>16.724488</v>
      </c>
      <c r="E39" s="72"/>
    </row>
    <row r="40" spans="1:5" s="21" customFormat="1" ht="15.75" customHeight="1">
      <c r="A40" s="75">
        <v>30313</v>
      </c>
      <c r="B40" s="75" t="s">
        <v>257</v>
      </c>
      <c r="C40" s="71">
        <v>4.4982</v>
      </c>
      <c r="D40" s="71">
        <v>4.4982</v>
      </c>
      <c r="E40" s="72"/>
    </row>
    <row r="41" spans="1:5" s="21" customFormat="1" ht="15.75" customHeight="1">
      <c r="A41" s="68">
        <v>310</v>
      </c>
      <c r="B41" s="68" t="s">
        <v>258</v>
      </c>
      <c r="C41" s="74">
        <f>SUM(C42:C47)</f>
        <v>0</v>
      </c>
      <c r="D41" s="74"/>
      <c r="E41" s="74">
        <f>SUM(E42:E47)</f>
        <v>0</v>
      </c>
    </row>
    <row r="42" spans="1:5" s="21" customFormat="1" ht="15.75" customHeight="1">
      <c r="A42" s="76">
        <v>31001</v>
      </c>
      <c r="B42" s="76" t="s">
        <v>259</v>
      </c>
      <c r="C42" s="72"/>
      <c r="D42" s="72"/>
      <c r="E42" s="72"/>
    </row>
    <row r="43" spans="1:5" s="21" customFormat="1" ht="15.75" customHeight="1">
      <c r="A43" s="75">
        <v>31099</v>
      </c>
      <c r="B43" s="75" t="s">
        <v>258</v>
      </c>
      <c r="C43" s="72"/>
      <c r="D43" s="72"/>
      <c r="E43" s="72"/>
    </row>
    <row r="44" spans="1:5" s="21" customFormat="1" ht="15.75" customHeight="1">
      <c r="A44" s="75">
        <v>31002</v>
      </c>
      <c r="B44" s="75" t="s">
        <v>260</v>
      </c>
      <c r="C44" s="72"/>
      <c r="D44" s="72"/>
      <c r="E44" s="72"/>
    </row>
    <row r="45" spans="1:5" s="21" customFormat="1" ht="15.75" customHeight="1">
      <c r="A45" s="75" t="s">
        <v>228</v>
      </c>
      <c r="B45" s="75" t="s">
        <v>229</v>
      </c>
      <c r="C45" s="72"/>
      <c r="D45" s="72"/>
      <c r="E45" s="72"/>
    </row>
    <row r="46" spans="1:5" s="21" customFormat="1" ht="15.75" customHeight="1">
      <c r="A46" s="75" t="s">
        <v>230</v>
      </c>
      <c r="B46" s="75" t="s">
        <v>231</v>
      </c>
      <c r="C46" s="72"/>
      <c r="D46" s="72"/>
      <c r="E46" s="72"/>
    </row>
    <row r="47" spans="1:5" s="21" customFormat="1" ht="15.75" customHeight="1">
      <c r="A47" s="75" t="s">
        <v>232</v>
      </c>
      <c r="B47" s="75" t="s">
        <v>233</v>
      </c>
      <c r="C47" s="72"/>
      <c r="D47" s="72"/>
      <c r="E47" s="72"/>
    </row>
    <row r="48" spans="1:5" ht="31.5" customHeight="1">
      <c r="A48" s="96" t="s">
        <v>145</v>
      </c>
      <c r="B48" s="97"/>
      <c r="C48" s="97"/>
      <c r="D48" s="97"/>
      <c r="E48" s="97"/>
    </row>
    <row r="49" ht="14.25">
      <c r="A49" s="24"/>
    </row>
    <row r="50" ht="14.25">
      <c r="A50" s="24"/>
    </row>
    <row r="51" ht="14.25">
      <c r="A51" s="24"/>
    </row>
    <row r="52" ht="14.25">
      <c r="A52" s="24"/>
    </row>
  </sheetData>
  <sheetProtection/>
  <mergeCells count="9">
    <mergeCell ref="A48:E48"/>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F31" sqref="F31"/>
    </sheetView>
  </sheetViews>
  <sheetFormatPr defaultColWidth="10.28125" defaultRowHeight="12.75"/>
  <cols>
    <col min="1" max="2" width="10.28125" style="23" customWidth="1"/>
    <col min="3" max="3" width="12.7109375" style="23" customWidth="1"/>
    <col min="4" max="4" width="20.7109375" style="23" customWidth="1"/>
    <col min="5" max="7" width="30.7109375" style="23" customWidth="1"/>
    <col min="8" max="16384" width="10.28125" style="23" customWidth="1"/>
  </cols>
  <sheetData>
    <row r="1" spans="3:7" ht="25.5">
      <c r="C1" s="92" t="s">
        <v>167</v>
      </c>
      <c r="D1" s="92"/>
      <c r="E1" s="92"/>
      <c r="F1" s="92"/>
      <c r="G1" s="92"/>
    </row>
    <row r="2" spans="3:7" ht="15.75" customHeight="1">
      <c r="C2" s="26"/>
      <c r="D2" s="26"/>
      <c r="E2" s="26"/>
      <c r="F2" s="26"/>
      <c r="G2" s="15" t="s">
        <v>123</v>
      </c>
    </row>
    <row r="3" spans="3:7" ht="15.75" customHeight="1">
      <c r="C3" s="27"/>
      <c r="D3" s="27"/>
      <c r="E3" s="27"/>
      <c r="F3" s="27"/>
      <c r="G3" s="15" t="s">
        <v>15</v>
      </c>
    </row>
    <row r="4" spans="1:7" s="21" customFormat="1" ht="15.75" customHeight="1">
      <c r="A4" s="95" t="s">
        <v>88</v>
      </c>
      <c r="B4" s="95"/>
      <c r="C4" s="95"/>
      <c r="D4" s="95"/>
      <c r="E4" s="93" t="s">
        <v>89</v>
      </c>
      <c r="F4" s="93" t="s">
        <v>90</v>
      </c>
      <c r="G4" s="93" t="s">
        <v>8</v>
      </c>
    </row>
    <row r="5" spans="1:7" s="21" customFormat="1" ht="31.5" customHeight="1">
      <c r="A5" s="95" t="s">
        <v>82</v>
      </c>
      <c r="B5" s="95"/>
      <c r="C5" s="95"/>
      <c r="D5" s="25" t="s">
        <v>61</v>
      </c>
      <c r="E5" s="93"/>
      <c r="F5" s="93"/>
      <c r="G5" s="93"/>
    </row>
    <row r="6" spans="1:7" s="21" customFormat="1" ht="15.75" customHeight="1">
      <c r="A6" s="95" t="s">
        <v>10</v>
      </c>
      <c r="B6" s="95"/>
      <c r="C6" s="95"/>
      <c r="D6" s="95"/>
      <c r="E6" s="25">
        <v>1</v>
      </c>
      <c r="F6" s="25">
        <v>2</v>
      </c>
      <c r="G6" s="25">
        <v>3</v>
      </c>
    </row>
    <row r="7" spans="1:7" s="21" customFormat="1" ht="15.75" customHeight="1">
      <c r="A7" s="95" t="s">
        <v>83</v>
      </c>
      <c r="B7" s="95"/>
      <c r="C7" s="95"/>
      <c r="D7" s="95"/>
      <c r="E7" s="64">
        <v>1281.543166</v>
      </c>
      <c r="F7" s="64">
        <v>751.009026</v>
      </c>
      <c r="G7" s="64">
        <v>530.5341400000001</v>
      </c>
    </row>
    <row r="8" spans="1:7" s="21" customFormat="1" ht="15.75" customHeight="1">
      <c r="A8" s="88" t="s">
        <v>173</v>
      </c>
      <c r="B8" s="88" t="s">
        <v>72</v>
      </c>
      <c r="C8" s="88" t="s">
        <v>72</v>
      </c>
      <c r="D8" s="49" t="s">
        <v>174</v>
      </c>
      <c r="E8" s="64">
        <v>1152.127654</v>
      </c>
      <c r="F8" s="64">
        <v>656.0935139999999</v>
      </c>
      <c r="G8" s="64">
        <v>496.03414000000004</v>
      </c>
    </row>
    <row r="9" spans="1:7" s="21" customFormat="1" ht="15.75" customHeight="1">
      <c r="A9" s="88" t="s">
        <v>175</v>
      </c>
      <c r="B9" s="88" t="s">
        <v>72</v>
      </c>
      <c r="C9" s="88" t="s">
        <v>72</v>
      </c>
      <c r="D9" s="49" t="s">
        <v>176</v>
      </c>
      <c r="E9" s="64">
        <v>1152.127654</v>
      </c>
      <c r="F9" s="64">
        <v>656.0935139999999</v>
      </c>
      <c r="G9" s="64">
        <v>496.03414000000004</v>
      </c>
    </row>
    <row r="10" spans="1:7" s="21" customFormat="1" ht="15.75" customHeight="1">
      <c r="A10" s="88" t="s">
        <v>177</v>
      </c>
      <c r="B10" s="88" t="s">
        <v>72</v>
      </c>
      <c r="C10" s="88" t="s">
        <v>72</v>
      </c>
      <c r="D10" s="49" t="s">
        <v>178</v>
      </c>
      <c r="E10" s="64">
        <v>656.0935139999999</v>
      </c>
      <c r="F10" s="64">
        <v>656.0935139999999</v>
      </c>
      <c r="G10" s="64">
        <v>0</v>
      </c>
    </row>
    <row r="11" spans="1:7" s="21" customFormat="1" ht="15.75" customHeight="1">
      <c r="A11" s="88" t="s">
        <v>179</v>
      </c>
      <c r="B11" s="88" t="s">
        <v>72</v>
      </c>
      <c r="C11" s="88" t="s">
        <v>72</v>
      </c>
      <c r="D11" s="49" t="s">
        <v>180</v>
      </c>
      <c r="E11" s="64">
        <v>488.03414000000004</v>
      </c>
      <c r="F11" s="64">
        <v>0</v>
      </c>
      <c r="G11" s="64">
        <v>488.03414000000004</v>
      </c>
    </row>
    <row r="12" spans="1:7" s="21" customFormat="1" ht="15.75" customHeight="1">
      <c r="A12" s="88" t="s">
        <v>181</v>
      </c>
      <c r="B12" s="88" t="s">
        <v>72</v>
      </c>
      <c r="C12" s="88" t="s">
        <v>72</v>
      </c>
      <c r="D12" s="49" t="s">
        <v>182</v>
      </c>
      <c r="E12" s="64">
        <v>8</v>
      </c>
      <c r="F12" s="64">
        <v>0</v>
      </c>
      <c r="G12" s="64">
        <v>8</v>
      </c>
    </row>
    <row r="13" spans="1:7" s="21" customFormat="1" ht="15.75" customHeight="1">
      <c r="A13" s="88" t="s">
        <v>183</v>
      </c>
      <c r="B13" s="88" t="s">
        <v>72</v>
      </c>
      <c r="C13" s="88" t="s">
        <v>72</v>
      </c>
      <c r="D13" s="49" t="s">
        <v>184</v>
      </c>
      <c r="E13" s="64">
        <v>25</v>
      </c>
      <c r="F13" s="64">
        <v>0</v>
      </c>
      <c r="G13" s="64">
        <v>25</v>
      </c>
    </row>
    <row r="14" spans="1:7" s="21" customFormat="1" ht="15.75" customHeight="1">
      <c r="A14" s="88" t="s">
        <v>185</v>
      </c>
      <c r="B14" s="88" t="s">
        <v>72</v>
      </c>
      <c r="C14" s="88" t="s">
        <v>72</v>
      </c>
      <c r="D14" s="49" t="s">
        <v>186</v>
      </c>
      <c r="E14" s="64">
        <v>25</v>
      </c>
      <c r="F14" s="64">
        <v>0</v>
      </c>
      <c r="G14" s="64">
        <v>25</v>
      </c>
    </row>
    <row r="15" spans="1:7" s="21" customFormat="1" ht="15.75" customHeight="1">
      <c r="A15" s="88" t="s">
        <v>187</v>
      </c>
      <c r="B15" s="88" t="s">
        <v>72</v>
      </c>
      <c r="C15" s="88" t="s">
        <v>72</v>
      </c>
      <c r="D15" s="49" t="s">
        <v>188</v>
      </c>
      <c r="E15" s="64">
        <v>25</v>
      </c>
      <c r="F15" s="64">
        <v>0</v>
      </c>
      <c r="G15" s="64">
        <v>25</v>
      </c>
    </row>
    <row r="16" spans="1:7" s="21" customFormat="1" ht="15.75" customHeight="1">
      <c r="A16" s="88" t="s">
        <v>189</v>
      </c>
      <c r="B16" s="88" t="s">
        <v>72</v>
      </c>
      <c r="C16" s="88" t="s">
        <v>72</v>
      </c>
      <c r="D16" s="49" t="s">
        <v>190</v>
      </c>
      <c r="E16" s="64">
        <v>33.93936</v>
      </c>
      <c r="F16" s="64">
        <v>33.93936</v>
      </c>
      <c r="G16" s="64">
        <v>0</v>
      </c>
    </row>
    <row r="17" spans="1:7" s="21" customFormat="1" ht="15.75" customHeight="1">
      <c r="A17" s="88" t="s">
        <v>191</v>
      </c>
      <c r="B17" s="88" t="s">
        <v>72</v>
      </c>
      <c r="C17" s="88" t="s">
        <v>72</v>
      </c>
      <c r="D17" s="49" t="s">
        <v>192</v>
      </c>
      <c r="E17" s="64">
        <v>33.93936</v>
      </c>
      <c r="F17" s="64">
        <v>33.93936</v>
      </c>
      <c r="G17" s="64">
        <v>0</v>
      </c>
    </row>
    <row r="18" spans="1:7" s="21" customFormat="1" ht="15.75" customHeight="1">
      <c r="A18" s="88" t="s">
        <v>193</v>
      </c>
      <c r="B18" s="88" t="s">
        <v>72</v>
      </c>
      <c r="C18" s="88" t="s">
        <v>72</v>
      </c>
      <c r="D18" s="49" t="s">
        <v>194</v>
      </c>
      <c r="E18" s="64">
        <v>33.93936</v>
      </c>
      <c r="F18" s="64">
        <v>33.93936</v>
      </c>
      <c r="G18" s="64">
        <v>0</v>
      </c>
    </row>
    <row r="19" spans="1:7" s="21" customFormat="1" ht="15.75" customHeight="1">
      <c r="A19" s="88" t="s">
        <v>195</v>
      </c>
      <c r="B19" s="88" t="s">
        <v>72</v>
      </c>
      <c r="C19" s="88" t="s">
        <v>72</v>
      </c>
      <c r="D19" s="49" t="s">
        <v>196</v>
      </c>
      <c r="E19" s="64">
        <v>9.5</v>
      </c>
      <c r="F19" s="64">
        <v>0</v>
      </c>
      <c r="G19" s="64">
        <v>9.5</v>
      </c>
    </row>
    <row r="20" spans="1:7" s="21" customFormat="1" ht="15.75" customHeight="1">
      <c r="A20" s="88" t="s">
        <v>197</v>
      </c>
      <c r="B20" s="88" t="s">
        <v>72</v>
      </c>
      <c r="C20" s="88" t="s">
        <v>72</v>
      </c>
      <c r="D20" s="49" t="s">
        <v>198</v>
      </c>
      <c r="E20" s="64">
        <v>9.5</v>
      </c>
      <c r="F20" s="64">
        <v>0</v>
      </c>
      <c r="G20" s="64">
        <v>9.5</v>
      </c>
    </row>
    <row r="21" spans="1:7" s="21" customFormat="1" ht="15.75" customHeight="1">
      <c r="A21" s="88" t="s">
        <v>199</v>
      </c>
      <c r="B21" s="88" t="s">
        <v>72</v>
      </c>
      <c r="C21" s="88" t="s">
        <v>72</v>
      </c>
      <c r="D21" s="49" t="s">
        <v>200</v>
      </c>
      <c r="E21" s="64">
        <v>9.5</v>
      </c>
      <c r="F21" s="64">
        <v>0</v>
      </c>
      <c r="G21" s="64">
        <v>9.5</v>
      </c>
    </row>
    <row r="22" spans="1:7" s="21" customFormat="1" ht="15.75" customHeight="1">
      <c r="A22" s="88" t="s">
        <v>201</v>
      </c>
      <c r="B22" s="88" t="s">
        <v>72</v>
      </c>
      <c r="C22" s="88" t="s">
        <v>72</v>
      </c>
      <c r="D22" s="49" t="s">
        <v>202</v>
      </c>
      <c r="E22" s="64">
        <v>60.976152</v>
      </c>
      <c r="F22" s="64">
        <v>60.976152</v>
      </c>
      <c r="G22" s="64">
        <v>0</v>
      </c>
    </row>
    <row r="23" spans="1:7" s="21" customFormat="1" ht="15.75" customHeight="1">
      <c r="A23" s="88" t="s">
        <v>203</v>
      </c>
      <c r="B23" s="88" t="s">
        <v>72</v>
      </c>
      <c r="C23" s="88" t="s">
        <v>72</v>
      </c>
      <c r="D23" s="49" t="s">
        <v>204</v>
      </c>
      <c r="E23" s="64">
        <v>60.976152</v>
      </c>
      <c r="F23" s="64">
        <v>60.976152</v>
      </c>
      <c r="G23" s="64">
        <v>0</v>
      </c>
    </row>
    <row r="24" spans="1:7" s="21" customFormat="1" ht="15.75" customHeight="1">
      <c r="A24" s="88" t="s">
        <v>205</v>
      </c>
      <c r="B24" s="88" t="s">
        <v>72</v>
      </c>
      <c r="C24" s="88" t="s">
        <v>72</v>
      </c>
      <c r="D24" s="49" t="s">
        <v>206</v>
      </c>
      <c r="E24" s="64">
        <v>41.652744</v>
      </c>
      <c r="F24" s="64">
        <v>41.652744</v>
      </c>
      <c r="G24" s="64">
        <v>0</v>
      </c>
    </row>
    <row r="25" spans="1:7" s="21" customFormat="1" ht="15.75" customHeight="1">
      <c r="A25" s="88" t="s">
        <v>207</v>
      </c>
      <c r="B25" s="88" t="s">
        <v>72</v>
      </c>
      <c r="C25" s="88" t="s">
        <v>72</v>
      </c>
      <c r="D25" s="49" t="s">
        <v>208</v>
      </c>
      <c r="E25" s="64">
        <v>14.825207999999998</v>
      </c>
      <c r="F25" s="64">
        <v>14.825207999999998</v>
      </c>
      <c r="G25" s="64">
        <v>0</v>
      </c>
    </row>
    <row r="26" spans="1:7" s="21" customFormat="1" ht="15.75" customHeight="1">
      <c r="A26" s="88" t="s">
        <v>209</v>
      </c>
      <c r="B26" s="88" t="s">
        <v>72</v>
      </c>
      <c r="C26" s="88" t="s">
        <v>72</v>
      </c>
      <c r="D26" s="49" t="s">
        <v>210</v>
      </c>
      <c r="E26" s="64">
        <v>4.4982</v>
      </c>
      <c r="F26" s="64">
        <v>4.4982</v>
      </c>
      <c r="G26" s="64">
        <v>0</v>
      </c>
    </row>
    <row r="27" spans="1:7" ht="42" customHeight="1">
      <c r="A27" s="94" t="s">
        <v>91</v>
      </c>
      <c r="B27" s="94"/>
      <c r="C27" s="94"/>
      <c r="D27" s="94"/>
      <c r="E27" s="94"/>
      <c r="F27" s="94"/>
      <c r="G27" s="94"/>
    </row>
    <row r="28" ht="14.25">
      <c r="C28" s="24"/>
    </row>
    <row r="29" ht="14.25">
      <c r="C29" s="24"/>
    </row>
    <row r="30" ht="14.25">
      <c r="C30" s="24"/>
    </row>
    <row r="31" ht="14.25">
      <c r="C31" s="24"/>
    </row>
  </sheetData>
  <sheetProtection/>
  <mergeCells count="28">
    <mergeCell ref="A26:C26"/>
    <mergeCell ref="A27:G27"/>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6:D6"/>
    <mergeCell ref="A7:D7"/>
    <mergeCell ref="A8:C8"/>
    <mergeCell ref="A9:C9"/>
    <mergeCell ref="C1:G1"/>
    <mergeCell ref="G4:G5"/>
    <mergeCell ref="E4:E5"/>
    <mergeCell ref="F4:F5"/>
    <mergeCell ref="A4:D4"/>
    <mergeCell ref="A5:C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52"/>
  <sheetViews>
    <sheetView tabSelected="1" zoomScalePageLayoutView="0" workbookViewId="0" topLeftCell="A16">
      <selection activeCell="D49" sqref="D49"/>
    </sheetView>
  </sheetViews>
  <sheetFormatPr defaultColWidth="10.28125" defaultRowHeight="12.75"/>
  <cols>
    <col min="1" max="1" width="11.28125" style="23" customWidth="1"/>
    <col min="2" max="2" width="34.140625" style="23" customWidth="1"/>
    <col min="3" max="5" width="30.7109375" style="23" customWidth="1"/>
    <col min="6" max="16384" width="10.28125" style="23" customWidth="1"/>
  </cols>
  <sheetData>
    <row r="1" spans="1:5" ht="27" customHeight="1">
      <c r="A1" s="98" t="s">
        <v>168</v>
      </c>
      <c r="B1" s="98"/>
      <c r="C1" s="98"/>
      <c r="D1" s="98"/>
      <c r="E1" s="98"/>
    </row>
    <row r="2" spans="1:5" ht="15.75" customHeight="1">
      <c r="A2" s="26"/>
      <c r="B2" s="26"/>
      <c r="C2" s="26"/>
      <c r="D2" s="26"/>
      <c r="E2" s="33" t="s">
        <v>96</v>
      </c>
    </row>
    <row r="3" spans="1:5" ht="15.75" customHeight="1">
      <c r="A3" s="27"/>
      <c r="B3" s="27"/>
      <c r="C3" s="27"/>
      <c r="D3" s="27"/>
      <c r="E3" s="33" t="s">
        <v>103</v>
      </c>
    </row>
    <row r="4" spans="1:5" s="21" customFormat="1" ht="15.75" customHeight="1">
      <c r="A4" s="95" t="s">
        <v>92</v>
      </c>
      <c r="B4" s="95"/>
      <c r="C4" s="93" t="s">
        <v>93</v>
      </c>
      <c r="D4" s="93" t="s">
        <v>94</v>
      </c>
      <c r="E4" s="93" t="s">
        <v>126</v>
      </c>
    </row>
    <row r="5" spans="1:5" s="21" customFormat="1" ht="15.75" customHeight="1">
      <c r="A5" s="95" t="s">
        <v>95</v>
      </c>
      <c r="B5" s="95" t="s">
        <v>61</v>
      </c>
      <c r="C5" s="93"/>
      <c r="D5" s="93"/>
      <c r="E5" s="93"/>
    </row>
    <row r="6" spans="1:5" s="21" customFormat="1" ht="15.75" customHeight="1">
      <c r="A6" s="95"/>
      <c r="B6" s="95"/>
      <c r="C6" s="93"/>
      <c r="D6" s="93"/>
      <c r="E6" s="93"/>
    </row>
    <row r="7" spans="1:5" s="21" customFormat="1" ht="15.75" customHeight="1">
      <c r="A7" s="95"/>
      <c r="B7" s="95"/>
      <c r="C7" s="93"/>
      <c r="D7" s="93"/>
      <c r="E7" s="93"/>
    </row>
    <row r="8" spans="1:5" s="21" customFormat="1" ht="15.75" customHeight="1">
      <c r="A8" s="82" t="s">
        <v>83</v>
      </c>
      <c r="B8" s="82"/>
      <c r="C8" s="70">
        <f>C9+C16+C36+C41</f>
        <v>751.0087540000001</v>
      </c>
      <c r="D8" s="71">
        <f>D9+D16+D36+D41</f>
        <v>692.762554</v>
      </c>
      <c r="E8" s="72">
        <f>E9+E16+E36+E41</f>
        <v>58.2462</v>
      </c>
    </row>
    <row r="9" spans="1:5" s="65" customFormat="1" ht="15.75" customHeight="1">
      <c r="A9" s="68">
        <v>301</v>
      </c>
      <c r="B9" s="68" t="s">
        <v>234</v>
      </c>
      <c r="C9" s="73">
        <f>SUM(C10:C15)</f>
        <v>493.593926</v>
      </c>
      <c r="D9" s="73">
        <f>SUM(D10:D15)</f>
        <v>493.593926</v>
      </c>
      <c r="E9" s="74"/>
    </row>
    <row r="10" spans="1:5" s="22" customFormat="1" ht="15.75" customHeight="1">
      <c r="A10" s="39">
        <v>30101</v>
      </c>
      <c r="B10" s="39" t="s">
        <v>235</v>
      </c>
      <c r="C10" s="71">
        <v>53.090502</v>
      </c>
      <c r="D10" s="71">
        <v>53.090502</v>
      </c>
      <c r="E10" s="72"/>
    </row>
    <row r="11" spans="1:5" s="22" customFormat="1" ht="15.75" customHeight="1">
      <c r="A11" s="39">
        <v>30102</v>
      </c>
      <c r="B11" s="39" t="s">
        <v>236</v>
      </c>
      <c r="C11" s="71">
        <v>268.567433</v>
      </c>
      <c r="D11" s="71">
        <v>268.567433</v>
      </c>
      <c r="E11" s="72"/>
    </row>
    <row r="12" spans="1:5" s="22" customFormat="1" ht="15.75" customHeight="1">
      <c r="A12" s="39">
        <v>30103</v>
      </c>
      <c r="B12" s="39" t="s">
        <v>237</v>
      </c>
      <c r="C12" s="71">
        <v>37.3417</v>
      </c>
      <c r="D12" s="71">
        <v>37.3417</v>
      </c>
      <c r="E12" s="72"/>
    </row>
    <row r="13" spans="1:5" s="22" customFormat="1" ht="15.75" customHeight="1">
      <c r="A13" s="39">
        <v>30104</v>
      </c>
      <c r="B13" s="39" t="s">
        <v>238</v>
      </c>
      <c r="C13" s="71">
        <v>35.441361</v>
      </c>
      <c r="D13" s="71">
        <v>35.441361</v>
      </c>
      <c r="E13" s="72"/>
    </row>
    <row r="14" spans="1:5" s="22" customFormat="1" ht="15.75" customHeight="1">
      <c r="A14" s="39">
        <v>30106</v>
      </c>
      <c r="B14" s="39" t="s">
        <v>239</v>
      </c>
      <c r="C14" s="71">
        <v>6.655</v>
      </c>
      <c r="D14" s="71">
        <v>6.655</v>
      </c>
      <c r="E14" s="72"/>
    </row>
    <row r="15" spans="1:5" s="22" customFormat="1" ht="15.75" customHeight="1">
      <c r="A15" s="39">
        <v>30199</v>
      </c>
      <c r="B15" s="39" t="s">
        <v>240</v>
      </c>
      <c r="C15" s="71">
        <v>92.49793000000001</v>
      </c>
      <c r="D15" s="71">
        <v>92.49793000000001</v>
      </c>
      <c r="E15" s="72"/>
    </row>
    <row r="16" spans="1:5" s="65" customFormat="1" ht="15.75" customHeight="1">
      <c r="A16" s="68">
        <v>302</v>
      </c>
      <c r="B16" s="68" t="s">
        <v>241</v>
      </c>
      <c r="C16" s="74">
        <f>SUM(C17:C35)</f>
        <v>58.2462</v>
      </c>
      <c r="D16" s="74"/>
      <c r="E16" s="74">
        <f>SUM(E17:E35)</f>
        <v>58.2462</v>
      </c>
    </row>
    <row r="17" spans="1:5" s="22" customFormat="1" ht="14.25" customHeight="1">
      <c r="A17" s="39">
        <v>30201</v>
      </c>
      <c r="B17" s="39" t="s">
        <v>242</v>
      </c>
      <c r="C17" s="72">
        <f>E17</f>
        <v>5.93</v>
      </c>
      <c r="D17" s="72"/>
      <c r="E17" s="72">
        <v>5.93</v>
      </c>
    </row>
    <row r="18" spans="1:5" s="22" customFormat="1" ht="14.25" customHeight="1">
      <c r="A18" s="39">
        <v>30202</v>
      </c>
      <c r="B18" s="39" t="s">
        <v>243</v>
      </c>
      <c r="C18" s="72">
        <f aca="true" t="shared" si="0" ref="C18:C35">E18</f>
        <v>0</v>
      </c>
      <c r="D18" s="72"/>
      <c r="E18" s="72"/>
    </row>
    <row r="19" spans="1:5" s="22" customFormat="1" ht="14.25" customHeight="1">
      <c r="A19" s="39">
        <v>30204</v>
      </c>
      <c r="B19" s="39" t="s">
        <v>244</v>
      </c>
      <c r="C19" s="72">
        <f t="shared" si="0"/>
        <v>0.019</v>
      </c>
      <c r="D19" s="72"/>
      <c r="E19" s="72">
        <v>0.019</v>
      </c>
    </row>
    <row r="20" spans="1:5" s="22" customFormat="1" ht="14.25" customHeight="1">
      <c r="A20" s="39">
        <v>30205</v>
      </c>
      <c r="B20" s="39" t="s">
        <v>245</v>
      </c>
      <c r="C20" s="72">
        <f t="shared" si="0"/>
        <v>1.527</v>
      </c>
      <c r="D20" s="72"/>
      <c r="E20" s="72">
        <v>1.527</v>
      </c>
    </row>
    <row r="21" spans="1:5" s="22" customFormat="1" ht="14.25" customHeight="1">
      <c r="A21" s="39">
        <v>30206</v>
      </c>
      <c r="B21" s="39" t="s">
        <v>246</v>
      </c>
      <c r="C21" s="72">
        <f t="shared" si="0"/>
        <v>0</v>
      </c>
      <c r="D21" s="72"/>
      <c r="E21" s="72"/>
    </row>
    <row r="22" spans="1:5" s="22" customFormat="1" ht="14.25" customHeight="1">
      <c r="A22" s="39">
        <v>30207</v>
      </c>
      <c r="B22" s="39" t="s">
        <v>247</v>
      </c>
      <c r="C22" s="72">
        <f t="shared" si="0"/>
        <v>16.4452</v>
      </c>
      <c r="D22" s="72"/>
      <c r="E22" s="72">
        <v>16.4452</v>
      </c>
    </row>
    <row r="23" spans="1:5" s="22" customFormat="1" ht="14.25" customHeight="1">
      <c r="A23" s="39">
        <v>30209</v>
      </c>
      <c r="B23" s="39" t="s">
        <v>248</v>
      </c>
      <c r="C23" s="72">
        <f t="shared" si="0"/>
        <v>0</v>
      </c>
      <c r="D23" s="72"/>
      <c r="E23" s="72"/>
    </row>
    <row r="24" spans="1:5" s="22" customFormat="1" ht="14.25" customHeight="1">
      <c r="A24" s="39">
        <v>30211</v>
      </c>
      <c r="B24" s="39" t="s">
        <v>249</v>
      </c>
      <c r="C24" s="72">
        <f t="shared" si="0"/>
        <v>0</v>
      </c>
      <c r="D24" s="72"/>
      <c r="E24" s="72"/>
    </row>
    <row r="25" spans="1:5" s="22" customFormat="1" ht="14.25" customHeight="1">
      <c r="A25" s="75" t="s">
        <v>212</v>
      </c>
      <c r="B25" s="75" t="s">
        <v>213</v>
      </c>
      <c r="C25" s="72">
        <f t="shared" si="0"/>
        <v>0</v>
      </c>
      <c r="D25" s="72"/>
      <c r="E25" s="72"/>
    </row>
    <row r="26" spans="1:5" s="22" customFormat="1" ht="14.25" customHeight="1">
      <c r="A26" s="75">
        <v>30213</v>
      </c>
      <c r="B26" s="75" t="s">
        <v>250</v>
      </c>
      <c r="C26" s="72">
        <f t="shared" si="0"/>
        <v>6.101</v>
      </c>
      <c r="D26" s="72"/>
      <c r="E26" s="72">
        <v>6.101</v>
      </c>
    </row>
    <row r="27" spans="1:5" s="22" customFormat="1" ht="14.25" customHeight="1">
      <c r="A27" s="75">
        <v>30216</v>
      </c>
      <c r="B27" s="75" t="s">
        <v>251</v>
      </c>
      <c r="C27" s="72">
        <f t="shared" si="0"/>
        <v>3.292</v>
      </c>
      <c r="D27" s="72"/>
      <c r="E27" s="72">
        <v>3.292</v>
      </c>
    </row>
    <row r="28" spans="1:5" s="22" customFormat="1" ht="14.25" customHeight="1">
      <c r="A28" s="75" t="s">
        <v>214</v>
      </c>
      <c r="B28" s="75" t="s">
        <v>215</v>
      </c>
      <c r="C28" s="72">
        <f t="shared" si="0"/>
        <v>2.412</v>
      </c>
      <c r="D28" s="72"/>
      <c r="E28" s="72">
        <v>2.412</v>
      </c>
    </row>
    <row r="29" spans="1:5" s="22" customFormat="1" ht="14.25" customHeight="1">
      <c r="A29" s="75">
        <v>30218</v>
      </c>
      <c r="B29" s="75" t="s">
        <v>252</v>
      </c>
      <c r="C29" s="72">
        <f t="shared" si="0"/>
        <v>0</v>
      </c>
      <c r="D29" s="72"/>
      <c r="E29" s="72"/>
    </row>
    <row r="30" spans="1:5" s="22" customFormat="1" ht="14.25" customHeight="1">
      <c r="A30" s="75">
        <v>30226</v>
      </c>
      <c r="B30" s="75" t="s">
        <v>253</v>
      </c>
      <c r="C30" s="72">
        <f t="shared" si="0"/>
        <v>0</v>
      </c>
      <c r="D30" s="72"/>
      <c r="E30" s="72"/>
    </row>
    <row r="31" spans="1:5" s="22" customFormat="1" ht="14.25" customHeight="1">
      <c r="A31" s="75" t="s">
        <v>216</v>
      </c>
      <c r="B31" s="75" t="s">
        <v>217</v>
      </c>
      <c r="C31" s="72">
        <f t="shared" si="0"/>
        <v>2.765</v>
      </c>
      <c r="D31" s="72"/>
      <c r="E31" s="72">
        <v>2.765</v>
      </c>
    </row>
    <row r="32" spans="1:5" s="22" customFormat="1" ht="14.25" customHeight="1">
      <c r="A32" s="75" t="s">
        <v>218</v>
      </c>
      <c r="B32" s="75" t="s">
        <v>219</v>
      </c>
      <c r="C32" s="72">
        <f t="shared" si="0"/>
        <v>0.397</v>
      </c>
      <c r="D32" s="72"/>
      <c r="E32" s="72">
        <v>0.397</v>
      </c>
    </row>
    <row r="33" spans="1:5" s="22" customFormat="1" ht="14.25" customHeight="1">
      <c r="A33" s="75">
        <v>30231</v>
      </c>
      <c r="B33" s="75" t="s">
        <v>254</v>
      </c>
      <c r="C33" s="72">
        <f t="shared" si="0"/>
        <v>8.497</v>
      </c>
      <c r="D33" s="72"/>
      <c r="E33" s="72">
        <v>8.497</v>
      </c>
    </row>
    <row r="34" spans="1:5" s="22" customFormat="1" ht="14.25" customHeight="1">
      <c r="A34" s="75" t="s">
        <v>220</v>
      </c>
      <c r="B34" s="75" t="s">
        <v>221</v>
      </c>
      <c r="C34" s="72">
        <f t="shared" si="0"/>
        <v>0.07</v>
      </c>
      <c r="D34" s="72"/>
      <c r="E34" s="72">
        <v>0.07</v>
      </c>
    </row>
    <row r="35" spans="1:5" s="22" customFormat="1" ht="14.25" customHeight="1">
      <c r="A35" s="39">
        <v>30299</v>
      </c>
      <c r="B35" s="39" t="s">
        <v>255</v>
      </c>
      <c r="C35" s="72">
        <f t="shared" si="0"/>
        <v>10.791</v>
      </c>
      <c r="D35" s="72"/>
      <c r="E35" s="72">
        <v>10.791</v>
      </c>
    </row>
    <row r="36" spans="1:5" s="65" customFormat="1" ht="15.75" customHeight="1">
      <c r="A36" s="68">
        <v>303</v>
      </c>
      <c r="B36" s="68" t="s">
        <v>256</v>
      </c>
      <c r="C36" s="73">
        <f>SUM(C37:C40)</f>
        <v>199.168628</v>
      </c>
      <c r="D36" s="73">
        <f>SUM(D37:D40)</f>
        <v>199.168628</v>
      </c>
      <c r="E36" s="74"/>
    </row>
    <row r="37" spans="1:5" s="21" customFormat="1" ht="15.75" customHeight="1">
      <c r="A37" s="76" t="s">
        <v>222</v>
      </c>
      <c r="B37" s="76" t="s">
        <v>223</v>
      </c>
      <c r="C37" s="71">
        <v>131.40614</v>
      </c>
      <c r="D37" s="71">
        <v>131.40614</v>
      </c>
      <c r="E37" s="72"/>
    </row>
    <row r="38" spans="1:5" s="21" customFormat="1" ht="15.75" customHeight="1">
      <c r="A38" s="75" t="s">
        <v>224</v>
      </c>
      <c r="B38" s="75" t="s">
        <v>225</v>
      </c>
      <c r="C38" s="71">
        <v>46.5398</v>
      </c>
      <c r="D38" s="71">
        <v>46.5398</v>
      </c>
      <c r="E38" s="72"/>
    </row>
    <row r="39" spans="1:5" s="21" customFormat="1" ht="15.75" customHeight="1">
      <c r="A39" s="75" t="s">
        <v>226</v>
      </c>
      <c r="B39" s="75" t="s">
        <v>227</v>
      </c>
      <c r="C39" s="71">
        <v>16.724488</v>
      </c>
      <c r="D39" s="71">
        <v>16.724488</v>
      </c>
      <c r="E39" s="72"/>
    </row>
    <row r="40" spans="1:5" s="21" customFormat="1" ht="15.75" customHeight="1">
      <c r="A40" s="75">
        <v>30313</v>
      </c>
      <c r="B40" s="75" t="s">
        <v>257</v>
      </c>
      <c r="C40" s="71">
        <v>4.4982</v>
      </c>
      <c r="D40" s="71">
        <v>4.4982</v>
      </c>
      <c r="E40" s="72"/>
    </row>
    <row r="41" spans="1:5" s="65" customFormat="1" ht="15.75" customHeight="1">
      <c r="A41" s="68">
        <v>310</v>
      </c>
      <c r="B41" s="68" t="s">
        <v>258</v>
      </c>
      <c r="C41" s="74">
        <f>SUM(C42:C47)</f>
        <v>0</v>
      </c>
      <c r="D41" s="74"/>
      <c r="E41" s="74">
        <f>SUM(E42:E47)</f>
        <v>0</v>
      </c>
    </row>
    <row r="42" spans="1:5" s="21" customFormat="1" ht="15.75" customHeight="1">
      <c r="A42" s="76">
        <v>31001</v>
      </c>
      <c r="B42" s="76" t="s">
        <v>259</v>
      </c>
      <c r="C42" s="72"/>
      <c r="D42" s="72"/>
      <c r="E42" s="72"/>
    </row>
    <row r="43" spans="1:5" s="21" customFormat="1" ht="15.75" customHeight="1">
      <c r="A43" s="75">
        <v>31099</v>
      </c>
      <c r="B43" s="75" t="s">
        <v>258</v>
      </c>
      <c r="C43" s="72"/>
      <c r="D43" s="72"/>
      <c r="E43" s="72"/>
    </row>
    <row r="44" spans="1:5" s="21" customFormat="1" ht="15.75" customHeight="1">
      <c r="A44" s="75">
        <v>31002</v>
      </c>
      <c r="B44" s="75" t="s">
        <v>260</v>
      </c>
      <c r="C44" s="72"/>
      <c r="D44" s="72"/>
      <c r="E44" s="72"/>
    </row>
    <row r="45" spans="1:5" s="21" customFormat="1" ht="15.75" customHeight="1">
      <c r="A45" s="75" t="s">
        <v>228</v>
      </c>
      <c r="B45" s="75" t="s">
        <v>229</v>
      </c>
      <c r="C45" s="72"/>
      <c r="D45" s="72"/>
      <c r="E45" s="72"/>
    </row>
    <row r="46" spans="1:5" s="21" customFormat="1" ht="15.75" customHeight="1">
      <c r="A46" s="75" t="s">
        <v>230</v>
      </c>
      <c r="B46" s="75" t="s">
        <v>231</v>
      </c>
      <c r="C46" s="72"/>
      <c r="D46" s="72"/>
      <c r="E46" s="72"/>
    </row>
    <row r="47" spans="1:5" s="21" customFormat="1" ht="15.75" customHeight="1">
      <c r="A47" s="75" t="s">
        <v>232</v>
      </c>
      <c r="B47" s="75" t="s">
        <v>233</v>
      </c>
      <c r="C47" s="72"/>
      <c r="D47" s="72"/>
      <c r="E47" s="72"/>
    </row>
    <row r="48" spans="1:5" ht="27" customHeight="1">
      <c r="A48" s="100" t="s">
        <v>97</v>
      </c>
      <c r="B48" s="100"/>
      <c r="C48" s="100"/>
      <c r="D48" s="100"/>
      <c r="E48" s="100"/>
    </row>
    <row r="49" ht="14.25">
      <c r="A49" s="24"/>
    </row>
    <row r="50" ht="14.25">
      <c r="A50" s="24"/>
    </row>
    <row r="51" ht="14.25">
      <c r="A51" s="24"/>
    </row>
    <row r="52" ht="14.25">
      <c r="A52" s="24"/>
    </row>
  </sheetData>
  <sheetProtection/>
  <mergeCells count="9">
    <mergeCell ref="A48:E48"/>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F31" sqref="F31"/>
    </sheetView>
  </sheetViews>
  <sheetFormatPr defaultColWidth="10.28125" defaultRowHeight="12.75"/>
  <cols>
    <col min="1" max="1" width="15.7109375" style="23" customWidth="1"/>
    <col min="2" max="2" width="20.00390625" style="23" bestFit="1" customWidth="1"/>
    <col min="3" max="4" width="15.7109375" style="23" customWidth="1"/>
    <col min="5" max="5" width="15.140625" style="23" bestFit="1" customWidth="1"/>
    <col min="6" max="8" width="15.7109375" style="23" customWidth="1"/>
    <col min="9" max="16384" width="10.28125" style="23" customWidth="1"/>
  </cols>
  <sheetData>
    <row r="1" spans="1:8" ht="22.5">
      <c r="A1" s="98" t="s">
        <v>169</v>
      </c>
      <c r="B1" s="98"/>
      <c r="C1" s="98"/>
      <c r="D1" s="98"/>
      <c r="E1" s="98"/>
      <c r="F1" s="98"/>
      <c r="G1" s="98"/>
      <c r="H1" s="98"/>
    </row>
    <row r="2" ht="15.75" customHeight="1">
      <c r="H2" s="33" t="s">
        <v>125</v>
      </c>
    </row>
    <row r="3" spans="2:8" ht="15.75" customHeight="1">
      <c r="B3" s="34"/>
      <c r="C3" s="34"/>
      <c r="D3" s="34"/>
      <c r="E3" s="34"/>
      <c r="F3" s="34"/>
      <c r="H3" s="33" t="s">
        <v>103</v>
      </c>
    </row>
    <row r="4" spans="1:8" ht="15.75" customHeight="1">
      <c r="A4" s="82" t="s">
        <v>104</v>
      </c>
      <c r="B4" s="82"/>
      <c r="C4" s="82"/>
      <c r="D4" s="82"/>
      <c r="E4" s="82"/>
      <c r="F4" s="82"/>
      <c r="G4" s="101" t="s">
        <v>99</v>
      </c>
      <c r="H4" s="101" t="s">
        <v>100</v>
      </c>
    </row>
    <row r="5" spans="1:8" s="26" customFormat="1" ht="15.75" customHeight="1">
      <c r="A5" s="101" t="s">
        <v>105</v>
      </c>
      <c r="B5" s="101" t="s">
        <v>84</v>
      </c>
      <c r="C5" s="101" t="s">
        <v>98</v>
      </c>
      <c r="D5" s="101"/>
      <c r="E5" s="101"/>
      <c r="F5" s="101" t="s">
        <v>85</v>
      </c>
      <c r="G5" s="101"/>
      <c r="H5" s="101"/>
    </row>
    <row r="6" spans="1:8" s="26" customFormat="1" ht="31.5" customHeight="1">
      <c r="A6" s="101"/>
      <c r="B6" s="101"/>
      <c r="C6" s="11" t="s">
        <v>86</v>
      </c>
      <c r="D6" s="11" t="s">
        <v>101</v>
      </c>
      <c r="E6" s="11" t="s">
        <v>102</v>
      </c>
      <c r="F6" s="101"/>
      <c r="G6" s="101"/>
      <c r="H6" s="101"/>
    </row>
    <row r="7" spans="1:8" s="26" customFormat="1" ht="15.75" customHeight="1">
      <c r="A7" s="78">
        <f>B7+C7+F7</f>
        <v>17.589199999999998</v>
      </c>
      <c r="B7" s="78">
        <v>6.68</v>
      </c>
      <c r="C7" s="79">
        <f>E7+D7</f>
        <v>8.497</v>
      </c>
      <c r="D7" s="78"/>
      <c r="E7" s="78">
        <v>8.497</v>
      </c>
      <c r="F7" s="78">
        <v>2.4122</v>
      </c>
      <c r="G7" s="78"/>
      <c r="H7" s="78">
        <v>3.2918</v>
      </c>
    </row>
    <row r="8" spans="1:6" s="27" customFormat="1" ht="15.75" customHeight="1">
      <c r="A8" s="103" t="s">
        <v>106</v>
      </c>
      <c r="B8" s="103"/>
      <c r="C8" s="103"/>
      <c r="D8" s="103"/>
      <c r="E8" s="103"/>
      <c r="F8" s="103"/>
    </row>
    <row r="9" spans="1:6" s="27" customFormat="1" ht="15.75" customHeight="1">
      <c r="A9" s="102" t="s">
        <v>110</v>
      </c>
      <c r="B9" s="102"/>
      <c r="C9" s="29" t="s">
        <v>111</v>
      </c>
      <c r="D9" s="102" t="s">
        <v>110</v>
      </c>
      <c r="E9" s="102"/>
      <c r="F9" s="29" t="s">
        <v>111</v>
      </c>
    </row>
    <row r="10" spans="1:6" s="27" customFormat="1" ht="15.75" customHeight="1">
      <c r="A10" s="95" t="s">
        <v>107</v>
      </c>
      <c r="B10" s="95"/>
      <c r="C10" s="30"/>
      <c r="D10" s="95" t="s">
        <v>108</v>
      </c>
      <c r="E10" s="95"/>
      <c r="F10" s="30">
        <v>2</v>
      </c>
    </row>
    <row r="11" spans="1:6" ht="15.75" customHeight="1">
      <c r="A11" s="95" t="s">
        <v>109</v>
      </c>
      <c r="B11" s="95"/>
      <c r="C11" s="30"/>
      <c r="D11" s="95" t="s">
        <v>112</v>
      </c>
      <c r="E11" s="95"/>
      <c r="F11" s="30">
        <v>4</v>
      </c>
    </row>
    <row r="12" spans="1:6" ht="15.75" customHeight="1">
      <c r="A12" s="95" t="s">
        <v>113</v>
      </c>
      <c r="B12" s="95"/>
      <c r="C12" s="30">
        <v>26</v>
      </c>
      <c r="D12" s="95" t="s">
        <v>114</v>
      </c>
      <c r="E12" s="95"/>
      <c r="F12" s="30">
        <v>207</v>
      </c>
    </row>
    <row r="13" spans="1:6" ht="15.75" customHeight="1">
      <c r="A13" s="95" t="s">
        <v>115</v>
      </c>
      <c r="B13" s="95"/>
      <c r="C13" s="30"/>
      <c r="D13" s="95" t="s">
        <v>116</v>
      </c>
      <c r="E13" s="95"/>
      <c r="F13" s="30"/>
    </row>
    <row r="14" spans="1:6" ht="15.75" customHeight="1">
      <c r="A14" s="95" t="s">
        <v>117</v>
      </c>
      <c r="B14" s="95"/>
      <c r="C14" s="30"/>
      <c r="D14" s="95" t="s">
        <v>118</v>
      </c>
      <c r="E14" s="95"/>
      <c r="F14" s="30"/>
    </row>
    <row r="15" spans="1:6" ht="14.25">
      <c r="A15" s="95" t="s">
        <v>119</v>
      </c>
      <c r="B15" s="95"/>
      <c r="C15" s="30"/>
      <c r="D15" s="95" t="s">
        <v>120</v>
      </c>
      <c r="E15" s="95"/>
      <c r="F15" s="30"/>
    </row>
    <row r="16" spans="1:6" ht="21" customHeight="1">
      <c r="A16" s="100" t="s">
        <v>124</v>
      </c>
      <c r="B16" s="100"/>
      <c r="C16" s="100"/>
      <c r="D16" s="100"/>
      <c r="E16" s="100"/>
      <c r="F16" s="100"/>
    </row>
  </sheetData>
  <sheetProtection/>
  <mergeCells count="24">
    <mergeCell ref="A1:H1"/>
    <mergeCell ref="A4:F4"/>
    <mergeCell ref="G4:G6"/>
    <mergeCell ref="A15:B15"/>
    <mergeCell ref="D15:E15"/>
    <mergeCell ref="A8:F8"/>
    <mergeCell ref="A10:B10"/>
    <mergeCell ref="D10:E10"/>
    <mergeCell ref="H4:H6"/>
    <mergeCell ref="A5:A6"/>
    <mergeCell ref="B5:B6"/>
    <mergeCell ref="C5:E5"/>
    <mergeCell ref="A16:F16"/>
    <mergeCell ref="A14:B14"/>
    <mergeCell ref="D14:E14"/>
    <mergeCell ref="A9:B9"/>
    <mergeCell ref="D9:E9"/>
    <mergeCell ref="A12:B12"/>
    <mergeCell ref="F5:F6"/>
    <mergeCell ref="D12:E12"/>
    <mergeCell ref="A13:B13"/>
    <mergeCell ref="D13:E13"/>
    <mergeCell ref="D11:E11"/>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2016-08-25T01:40:14Z</cp:lastPrinted>
  <dcterms:modified xsi:type="dcterms:W3CDTF">2016-08-25T02:09:24Z</dcterms:modified>
  <cp:category/>
  <cp:version/>
  <cp:contentType/>
  <cp:contentStatus/>
</cp:coreProperties>
</file>